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28545" windowHeight="11820" activeTab="1"/>
  </bookViews>
  <sheets>
    <sheet name="2024년 결산" sheetId="1" r:id="rId1"/>
    <sheet name="밀알보 결산보고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H24" i="2" l="1"/>
  <c r="H29" i="2"/>
  <c r="I14" i="2" l="1"/>
  <c r="G21" i="1"/>
  <c r="E14" i="2"/>
  <c r="F14" i="2"/>
  <c r="G44" i="1" l="1"/>
  <c r="E44" i="1"/>
  <c r="F36" i="1" l="1"/>
  <c r="F44" i="1" l="1"/>
  <c r="E36" i="1"/>
  <c r="G36" i="1"/>
  <c r="G30" i="1"/>
  <c r="F30" i="1"/>
  <c r="E30" i="1"/>
  <c r="G26" i="1"/>
  <c r="F26" i="1"/>
  <c r="E26" i="1"/>
  <c r="F21" i="1"/>
  <c r="H45" i="1"/>
  <c r="H46" i="1"/>
  <c r="H47" i="1"/>
  <c r="H48" i="1"/>
  <c r="H49" i="1"/>
  <c r="H50" i="1"/>
  <c r="H51" i="1"/>
  <c r="H52" i="1"/>
  <c r="H41" i="1"/>
  <c r="H42" i="1"/>
  <c r="H43" i="1"/>
  <c r="H27" i="1"/>
  <c r="H28" i="1"/>
  <c r="H29" i="1"/>
  <c r="H31" i="1"/>
  <c r="H32" i="1"/>
  <c r="H33" i="1"/>
  <c r="H22" i="1"/>
  <c r="H23" i="1"/>
  <c r="H24" i="1"/>
  <c r="H25" i="1"/>
  <c r="G20" i="1" l="1"/>
  <c r="H44" i="1"/>
  <c r="F5" i="1"/>
  <c r="G5" i="1"/>
  <c r="E5" i="1"/>
  <c r="H6" i="1"/>
  <c r="H7" i="1"/>
  <c r="H8" i="1"/>
  <c r="H9" i="1"/>
  <c r="H10" i="1"/>
  <c r="H11" i="1"/>
  <c r="H12" i="1"/>
  <c r="H5" i="1" l="1"/>
  <c r="H38" i="1" l="1"/>
  <c r="E21" i="1"/>
  <c r="E20" i="1" s="1"/>
  <c r="H13" i="1"/>
  <c r="H21" i="1" l="1"/>
  <c r="E29" i="2"/>
  <c r="J14" i="2"/>
  <c r="H40" i="1"/>
  <c r="H37" i="1"/>
  <c r="H35" i="1"/>
  <c r="H34" i="1"/>
  <c r="F20" i="1"/>
  <c r="H26" i="1"/>
  <c r="H16" i="1"/>
  <c r="H15" i="1"/>
  <c r="H14" i="1"/>
  <c r="H30" i="1" l="1"/>
  <c r="H20" i="1"/>
  <c r="H39" i="1"/>
  <c r="H36" i="1"/>
</calcChain>
</file>

<file path=xl/sharedStrings.xml><?xml version="1.0" encoding="utf-8"?>
<sst xmlns="http://schemas.openxmlformats.org/spreadsheetml/2006/main" count="174" uniqueCount="92">
  <si>
    <t>세 출 총 계　</t>
  </si>
  <si>
    <t>안산밀알주간활동센터 결산(안)</t>
  </si>
  <si>
    <t>세 입 총 계</t>
  </si>
  <si>
    <t>재산조성비</t>
  </si>
  <si>
    <t>세입 합계</t>
  </si>
  <si>
    <t>부채상환금</t>
  </si>
  <si>
    <t>업무추진비</t>
  </si>
  <si>
    <t>세출 합계</t>
  </si>
  <si>
    <t>기타잡수입</t>
  </si>
  <si>
    <t>과년도지출</t>
  </si>
  <si>
    <t>기타예금이자</t>
  </si>
  <si>
    <t>(단위:천원)</t>
  </si>
  <si>
    <t xml:space="preserve">1) 수입부 </t>
  </si>
  <si>
    <t>전년도이월금</t>
  </si>
  <si>
    <t>2) 지출부</t>
  </si>
  <si>
    <t>이월금</t>
  </si>
  <si>
    <t>예비비</t>
  </si>
  <si>
    <t>세출</t>
  </si>
  <si>
    <t>관</t>
  </si>
  <si>
    <t>시설비</t>
  </si>
  <si>
    <t>인건비</t>
  </si>
  <si>
    <t>운영비</t>
  </si>
  <si>
    <t>항</t>
  </si>
  <si>
    <t>비고</t>
  </si>
  <si>
    <t>소 계</t>
  </si>
  <si>
    <t>소계</t>
  </si>
  <si>
    <t>잡수입</t>
  </si>
  <si>
    <t>차입금</t>
  </si>
  <si>
    <t>사업비</t>
  </si>
  <si>
    <t>세입</t>
  </si>
  <si>
    <t>예산액</t>
  </si>
  <si>
    <t>사무비</t>
  </si>
  <si>
    <t>목</t>
  </si>
  <si>
    <t>순번</t>
  </si>
  <si>
    <t>결산액</t>
  </si>
  <si>
    <t>잡지출</t>
    <phoneticPr fontId="9" type="noConversion"/>
  </si>
  <si>
    <t>예비비</t>
    <phoneticPr fontId="9" type="noConversion"/>
  </si>
  <si>
    <t>예비비</t>
    <phoneticPr fontId="9" type="noConversion"/>
  </si>
  <si>
    <t>이월금</t>
    <phoneticPr fontId="9" type="noConversion"/>
  </si>
  <si>
    <t>이월금</t>
    <phoneticPr fontId="9" type="noConversion"/>
  </si>
  <si>
    <t>잡지출</t>
    <phoneticPr fontId="9" type="noConversion"/>
  </si>
  <si>
    <t>2024년
본예산(A)</t>
    <phoneticPr fontId="9" type="noConversion"/>
  </si>
  <si>
    <t>2024년
추경예산(B)</t>
    <phoneticPr fontId="9" type="noConversion"/>
  </si>
  <si>
    <t>2024년
결산(C)</t>
    <phoneticPr fontId="9" type="noConversion"/>
  </si>
  <si>
    <t>증감
(C)-(B)</t>
    <phoneticPr fontId="9" type="noConversion"/>
  </si>
  <si>
    <t>2024년 사단법인안산밀알 결산(안)</t>
    <phoneticPr fontId="9" type="noConversion"/>
  </si>
  <si>
    <t>후원금수입</t>
    <phoneticPr fontId="9" type="noConversion"/>
  </si>
  <si>
    <t>개인후원</t>
    <phoneticPr fontId="9" type="noConversion"/>
  </si>
  <si>
    <t>교회후원</t>
    <phoneticPr fontId="9" type="noConversion"/>
  </si>
  <si>
    <t>이사후원</t>
    <phoneticPr fontId="9" type="noConversion"/>
  </si>
  <si>
    <t>단체(기업)후원</t>
    <phoneticPr fontId="9" type="noConversion"/>
  </si>
  <si>
    <t>행사후원</t>
    <phoneticPr fontId="9" type="noConversion"/>
  </si>
  <si>
    <t>특별후원</t>
    <phoneticPr fontId="9" type="noConversion"/>
  </si>
  <si>
    <t>후원함</t>
    <phoneticPr fontId="9" type="noConversion"/>
  </si>
  <si>
    <t>캠프</t>
    <phoneticPr fontId="9" type="noConversion"/>
  </si>
  <si>
    <t>급여</t>
    <phoneticPr fontId="9" type="noConversion"/>
  </si>
  <si>
    <t>사회보험부담금</t>
    <phoneticPr fontId="9" type="noConversion"/>
  </si>
  <si>
    <t>퇴직적립금</t>
    <phoneticPr fontId="9" type="noConversion"/>
  </si>
  <si>
    <t>제수당</t>
    <phoneticPr fontId="9" type="noConversion"/>
  </si>
  <si>
    <t>직책보조비</t>
    <phoneticPr fontId="9" type="noConversion"/>
  </si>
  <si>
    <t>해외연수비</t>
    <phoneticPr fontId="9" type="noConversion"/>
  </si>
  <si>
    <t>회의비</t>
    <phoneticPr fontId="9" type="noConversion"/>
  </si>
  <si>
    <t>차량유지비</t>
    <phoneticPr fontId="9" type="noConversion"/>
  </si>
  <si>
    <t>제세공과금</t>
    <phoneticPr fontId="9" type="noConversion"/>
  </si>
  <si>
    <t>공공요금</t>
    <phoneticPr fontId="9" type="noConversion"/>
  </si>
  <si>
    <t>수용비 및 수수료</t>
    <phoneticPr fontId="9" type="noConversion"/>
  </si>
  <si>
    <t>기타운영비</t>
    <phoneticPr fontId="9" type="noConversion"/>
  </si>
  <si>
    <t>사업비</t>
    <phoneticPr fontId="9" type="noConversion"/>
  </si>
  <si>
    <t>자조모임</t>
    <phoneticPr fontId="9" type="noConversion"/>
  </si>
  <si>
    <t>교육사업</t>
    <phoneticPr fontId="9" type="noConversion"/>
  </si>
  <si>
    <t>지원사업</t>
    <phoneticPr fontId="9" type="noConversion"/>
  </si>
  <si>
    <t>캠프</t>
    <phoneticPr fontId="9" type="noConversion"/>
  </si>
  <si>
    <t>후원사업</t>
    <phoneticPr fontId="9" type="noConversion"/>
  </si>
  <si>
    <t>홍보사업</t>
    <phoneticPr fontId="9" type="noConversion"/>
  </si>
  <si>
    <t>자원관리사업</t>
    <phoneticPr fontId="9" type="noConversion"/>
  </si>
  <si>
    <t>재산조성비</t>
    <phoneticPr fontId="9" type="noConversion"/>
  </si>
  <si>
    <t>시설비</t>
    <phoneticPr fontId="9" type="noConversion"/>
  </si>
  <si>
    <t>소계</t>
    <phoneticPr fontId="9" type="noConversion"/>
  </si>
  <si>
    <t>시설장비유지비</t>
    <phoneticPr fontId="9" type="noConversion"/>
  </si>
  <si>
    <t>자산취득비</t>
    <phoneticPr fontId="9" type="noConversion"/>
  </si>
  <si>
    <t>상환금</t>
    <phoneticPr fontId="9" type="noConversion"/>
  </si>
  <si>
    <t>부채상환금</t>
    <phoneticPr fontId="9" type="noConversion"/>
  </si>
  <si>
    <t>원금상환금</t>
    <phoneticPr fontId="9" type="noConversion"/>
  </si>
  <si>
    <t>이자지불금</t>
    <phoneticPr fontId="9" type="noConversion"/>
  </si>
  <si>
    <t>잡지출</t>
    <phoneticPr fontId="9" type="noConversion"/>
  </si>
  <si>
    <t>예비비</t>
    <phoneticPr fontId="9" type="noConversion"/>
  </si>
  <si>
    <t>차년도이월금</t>
    <phoneticPr fontId="9" type="noConversion"/>
  </si>
  <si>
    <t>2024년 사단법인안산밀알 결산총괄표</t>
    <phoneticPr fontId="9" type="noConversion"/>
  </si>
  <si>
    <t>2025년 사단법인안산밀알 예산</t>
    <phoneticPr fontId="9" type="noConversion"/>
  </si>
  <si>
    <t>사단법인안산밀알</t>
    <phoneticPr fontId="9" type="noConversion"/>
  </si>
  <si>
    <t>후원금수입</t>
    <phoneticPr fontId="9" type="noConversion"/>
  </si>
  <si>
    <t>캠프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</si>
</sst>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&quot; &quot;* #,##0_-;\-&quot; &quot;* #,##0_-;_-&quot; &quot;* &quot;-&quot;_-;_-@_-"/>
    <numFmt numFmtId="41" formatCode="_-* #,##0_-;\-* #,##0_-;_-* &quot;-&quot;_-;_-@_-"/>
    <numFmt numFmtId="176" formatCode="#,##0_ "/>
    <numFmt numFmtId="177" formatCode="#,##0\ ;[Red]\-#,##0\ "/>
  </numFmts>
  <fonts count="16">
    <font>
      <sz val="11"/>
      <color rgb="FF000000"/>
      <name val="맑은 고딕"/>
    </font>
    <font>
      <sz val="11"/>
      <color rgb="FF000000"/>
      <name val="돋움"/>
      <family val="3"/>
      <charset val="129"/>
    </font>
    <font>
      <sz val="10"/>
      <color rgb="FF000000"/>
      <name val="맑은 고딕"/>
      <family val="3"/>
      <charset val="129"/>
    </font>
    <font>
      <sz val="8"/>
      <color rgb="FF000000"/>
      <name val="맑은 고딕"/>
      <family val="3"/>
      <charset val="129"/>
    </font>
    <font>
      <sz val="9"/>
      <color rgb="FF000000"/>
      <name val="맑은 고딕"/>
      <family val="3"/>
      <charset val="129"/>
    </font>
    <font>
      <b/>
      <sz val="9"/>
      <color rgb="FF000000"/>
      <name val="맑은 고딕"/>
      <family val="3"/>
      <charset val="129"/>
    </font>
    <font>
      <b/>
      <sz val="10"/>
      <color rgb="FF000000"/>
      <name val="맑은 고딕"/>
      <family val="3"/>
      <charset val="129"/>
    </font>
    <font>
      <b/>
      <sz val="15"/>
      <color rgb="FF000000"/>
      <name val="맑은 고딕"/>
      <family val="3"/>
      <charset val="129"/>
    </font>
    <font>
      <sz val="11"/>
      <color rgb="FF000000"/>
      <name val="맑은 고딕"/>
      <family val="3"/>
      <charset val="129"/>
    </font>
    <font>
      <sz val="8"/>
      <name val="돋움"/>
      <family val="3"/>
      <charset val="129"/>
    </font>
    <font>
      <b/>
      <sz val="16"/>
      <color rgb="FF000000"/>
      <name val="맑은 고딕"/>
      <family val="3"/>
      <charset val="129"/>
    </font>
    <font>
      <sz val="12"/>
      <color rgb="FF000000"/>
      <name val="Times New Roman"/>
      <family val="1"/>
    </font>
    <font>
      <sz val="9"/>
      <color rgb="FF000000"/>
      <name val="맑은 고딕"/>
      <family val="3"/>
      <charset val="129"/>
      <scheme val="major"/>
    </font>
    <font>
      <sz val="9"/>
      <name val="맑은 고딕"/>
      <family val="3"/>
      <charset val="129"/>
      <scheme val="major"/>
    </font>
    <font>
      <sz val="9"/>
      <color theme="1"/>
      <name val="맑은 고딕"/>
      <family val="3"/>
      <charset val="129"/>
      <scheme val="major"/>
    </font>
    <font>
      <sz val="16"/>
      <color theme="1"/>
      <name val="나눔고딕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rgb="FFC5D6ED"/>
        <bgColor indexed="64"/>
      </patternFill>
    </fill>
    <fill>
      <patternFill patternType="solid">
        <fgColor rgb="FFD1DEEF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41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11" fillId="0" borderId="0">
      <alignment vertical="center"/>
    </xf>
  </cellStyleXfs>
  <cellXfs count="120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2" fillId="0" borderId="0" xfId="2" applyNumberFormat="1" applyFont="1" applyAlignment="1">
      <alignment vertical="center" shrinkToFit="1"/>
    </xf>
    <xf numFmtId="176" fontId="2" fillId="0" borderId="0" xfId="2" applyNumberFormat="1" applyFont="1" applyAlignment="1">
      <alignment vertical="center" shrinkToFit="1"/>
    </xf>
    <xf numFmtId="0" fontId="2" fillId="0" borderId="0" xfId="3" applyNumberFormat="1" applyFont="1" applyAlignment="1">
      <alignment vertical="center" shrinkToFit="1"/>
    </xf>
    <xf numFmtId="0" fontId="2" fillId="0" borderId="0" xfId="2" applyNumberFormat="1" applyFont="1" applyAlignment="1">
      <alignment horizontal="center" vertical="center" shrinkToFit="1"/>
    </xf>
    <xf numFmtId="0" fontId="2" fillId="0" borderId="0" xfId="2" applyNumberFormat="1" applyFont="1" applyAlignment="1">
      <alignment horizontal="left" vertical="center" shrinkToFit="1"/>
    </xf>
    <xf numFmtId="0" fontId="3" fillId="0" borderId="0" xfId="2" applyNumberFormat="1" applyFont="1" applyAlignment="1">
      <alignment horizontal="center" vertical="center" shrinkToFit="1"/>
    </xf>
    <xf numFmtId="0" fontId="4" fillId="0" borderId="0" xfId="3" applyNumberFormat="1" applyFont="1" applyAlignment="1">
      <alignment horizontal="center" vertical="center" shrinkToFit="1"/>
    </xf>
    <xf numFmtId="176" fontId="4" fillId="0" borderId="0" xfId="3" applyNumberFormat="1" applyFont="1" applyAlignment="1">
      <alignment vertical="center" shrinkToFit="1"/>
    </xf>
    <xf numFmtId="176" fontId="4" fillId="0" borderId="0" xfId="2" applyNumberFormat="1" applyFont="1" applyAlignment="1">
      <alignment vertical="center" shrinkToFit="1"/>
    </xf>
    <xf numFmtId="41" fontId="4" fillId="0" borderId="1" xfId="1" applyNumberFormat="1" applyFont="1" applyBorder="1" applyAlignment="1">
      <alignment horizontal="center" vertical="center" shrinkToFit="1"/>
    </xf>
    <xf numFmtId="176" fontId="4" fillId="0" borderId="1" xfId="5" applyNumberFormat="1" applyFont="1" applyBorder="1" applyAlignment="1">
      <alignment horizontal="right" vertical="center" shrinkToFit="1"/>
    </xf>
    <xf numFmtId="0" fontId="4" fillId="0" borderId="1" xfId="2" applyNumberFormat="1" applyFont="1" applyBorder="1" applyAlignment="1">
      <alignment horizontal="left" vertical="center" shrinkToFit="1"/>
    </xf>
    <xf numFmtId="0" fontId="4" fillId="0" borderId="1" xfId="2" applyNumberFormat="1" applyFont="1" applyBorder="1" applyAlignment="1">
      <alignment horizontal="center" vertical="center" shrinkToFit="1"/>
    </xf>
    <xf numFmtId="0" fontId="4" fillId="0" borderId="1" xfId="2" applyNumberFormat="1" applyFont="1" applyBorder="1" applyAlignment="1">
      <alignment horizontal="right" vertical="center" shrinkToFit="1"/>
    </xf>
    <xf numFmtId="0" fontId="4" fillId="0" borderId="1" xfId="2" applyNumberFormat="1" applyFont="1" applyBorder="1" applyAlignment="1">
      <alignment vertical="center" shrinkToFit="1"/>
    </xf>
    <xf numFmtId="0" fontId="4" fillId="0" borderId="0" xfId="2" applyNumberFormat="1" applyFont="1" applyAlignment="1">
      <alignment horizontal="center" vertical="center" shrinkToFit="1"/>
    </xf>
    <xf numFmtId="0" fontId="4" fillId="0" borderId="0" xfId="2" applyNumberFormat="1" applyFont="1" applyAlignment="1">
      <alignment horizontal="left" vertical="center" shrinkToFit="1"/>
    </xf>
    <xf numFmtId="176" fontId="4" fillId="0" borderId="0" xfId="2" applyNumberFormat="1" applyFont="1" applyBorder="1" applyAlignment="1">
      <alignment vertical="center" shrinkToFit="1"/>
    </xf>
    <xf numFmtId="41" fontId="4" fillId="0" borderId="1" xfId="1" applyNumberFormat="1" applyFont="1" applyBorder="1" applyAlignment="1">
      <alignment horizontal="right" vertical="center" shrinkToFit="1"/>
    </xf>
    <xf numFmtId="41" fontId="4" fillId="0" borderId="3" xfId="5" applyNumberFormat="1" applyFont="1" applyBorder="1" applyAlignment="1">
      <alignment horizontal="center" vertical="center" shrinkToFit="1"/>
    </xf>
    <xf numFmtId="0" fontId="4" fillId="0" borderId="1" xfId="2" applyNumberFormat="1" applyFont="1" applyBorder="1" applyAlignment="1">
      <alignment horizontal="center" vertical="center" shrinkToFit="1"/>
    </xf>
    <xf numFmtId="0" fontId="5" fillId="2" borderId="5" xfId="3" applyNumberFormat="1" applyFont="1" applyFill="1" applyBorder="1" applyAlignment="1">
      <alignment horizontal="center" vertical="center" shrinkToFit="1"/>
    </xf>
    <xf numFmtId="0" fontId="5" fillId="2" borderId="1" xfId="4" applyNumberFormat="1" applyFont="1" applyFill="1" applyBorder="1" applyAlignment="1">
      <alignment horizontal="center" vertical="center" wrapText="1" shrinkToFit="1"/>
    </xf>
    <xf numFmtId="176" fontId="5" fillId="2" borderId="6" xfId="4" applyNumberFormat="1" applyFont="1" applyFill="1" applyBorder="1" applyAlignment="1">
      <alignment horizontal="center" vertical="center" wrapText="1" shrinkToFit="1"/>
    </xf>
    <xf numFmtId="0" fontId="5" fillId="2" borderId="1" xfId="3" applyNumberFormat="1" applyFont="1" applyFill="1" applyBorder="1" applyAlignment="1">
      <alignment horizontal="center" vertical="center" shrinkToFit="1"/>
    </xf>
    <xf numFmtId="41" fontId="5" fillId="0" borderId="1" xfId="1" applyNumberFormat="1" applyFont="1" applyBorder="1" applyAlignment="1">
      <alignment horizontal="center" vertical="center" shrinkToFit="1"/>
    </xf>
    <xf numFmtId="0" fontId="0" fillId="0" borderId="1" xfId="0" applyNumberFormat="1" applyBorder="1">
      <alignment vertical="center"/>
    </xf>
    <xf numFmtId="0" fontId="0" fillId="0" borderId="1" xfId="0" applyNumberFormat="1" applyBorder="1" applyAlignment="1">
      <alignment horizontal="center" vertical="center"/>
    </xf>
    <xf numFmtId="0" fontId="6" fillId="0" borderId="7" xfId="0" applyNumberFormat="1" applyFont="1" applyBorder="1" applyAlignment="1">
      <alignment horizontal="center" vertical="center"/>
    </xf>
    <xf numFmtId="41" fontId="4" fillId="0" borderId="8" xfId="1" applyNumberFormat="1" applyFont="1" applyBorder="1" applyAlignment="1">
      <alignment horizontal="center" vertical="center" shrinkToFit="1"/>
    </xf>
    <xf numFmtId="176" fontId="4" fillId="0" borderId="8" xfId="5" applyNumberFormat="1" applyFont="1" applyBorder="1" applyAlignment="1">
      <alignment horizontal="right" vertical="center" shrinkToFit="1"/>
    </xf>
    <xf numFmtId="41" fontId="4" fillId="0" borderId="9" xfId="0" applyNumberFormat="1" applyFont="1" applyBorder="1" applyAlignment="1">
      <alignment vertical="center"/>
    </xf>
    <xf numFmtId="41" fontId="4" fillId="0" borderId="9" xfId="0" applyNumberFormat="1" applyFont="1" applyBorder="1" applyAlignment="1">
      <alignment horizontal="center" vertical="center"/>
    </xf>
    <xf numFmtId="41" fontId="4" fillId="0" borderId="10" xfId="0" applyNumberFormat="1" applyFont="1" applyBorder="1" applyAlignment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41" fontId="4" fillId="0" borderId="0" xfId="0" applyNumberFormat="1" applyFont="1" applyBorder="1" applyAlignment="1">
      <alignment vertical="center"/>
    </xf>
    <xf numFmtId="176" fontId="4" fillId="0" borderId="0" xfId="0" applyNumberFormat="1" applyFont="1" applyBorder="1" applyAlignment="1">
      <alignment vertical="center"/>
    </xf>
    <xf numFmtId="41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>
      <alignment vertical="center"/>
    </xf>
    <xf numFmtId="0" fontId="5" fillId="0" borderId="1" xfId="3" applyNumberFormat="1" applyFont="1" applyFill="1" applyBorder="1" applyAlignment="1">
      <alignment horizontal="center" vertical="center" shrinkToFit="1"/>
    </xf>
    <xf numFmtId="0" fontId="0" fillId="0" borderId="8" xfId="0" applyNumberFormat="1" applyBorder="1">
      <alignment vertical="center"/>
    </xf>
    <xf numFmtId="0" fontId="5" fillId="0" borderId="8" xfId="3" applyNumberFormat="1" applyFont="1" applyFill="1" applyBorder="1" applyAlignment="1">
      <alignment horizontal="center" vertical="center" shrinkToFit="1"/>
    </xf>
    <xf numFmtId="41" fontId="4" fillId="0" borderId="0" xfId="2" applyNumberFormat="1" applyFont="1" applyAlignment="1">
      <alignment horizontal="center" vertical="center" shrinkToFit="1"/>
    </xf>
    <xf numFmtId="42" fontId="5" fillId="0" borderId="1" xfId="1" applyNumberFormat="1" applyFont="1" applyFill="1" applyBorder="1" applyAlignment="1" applyProtection="1">
      <alignment horizontal="right" vertical="center" shrinkToFit="1"/>
    </xf>
    <xf numFmtId="42" fontId="4" fillId="0" borderId="1" xfId="1" applyNumberFormat="1" applyFont="1" applyFill="1" applyBorder="1" applyAlignment="1" applyProtection="1">
      <alignment horizontal="right" vertical="center" shrinkToFit="1"/>
    </xf>
    <xf numFmtId="42" fontId="4" fillId="0" borderId="1" xfId="5" applyNumberFormat="1" applyFont="1" applyBorder="1" applyAlignment="1">
      <alignment horizontal="right" vertical="center" shrinkToFit="1"/>
    </xf>
    <xf numFmtId="41" fontId="0" fillId="0" borderId="0" xfId="0" applyNumberFormat="1">
      <alignment vertical="center"/>
    </xf>
    <xf numFmtId="42" fontId="2" fillId="0" borderId="8" xfId="0" applyNumberFormat="1" applyFont="1" applyBorder="1" applyAlignment="1">
      <alignment horizontal="right" vertical="center"/>
    </xf>
    <xf numFmtId="41" fontId="5" fillId="0" borderId="0" xfId="0" applyNumberFormat="1" applyFont="1" applyBorder="1" applyAlignment="1">
      <alignment horizontal="center" vertical="center"/>
    </xf>
    <xf numFmtId="0" fontId="5" fillId="0" borderId="1" xfId="2" applyNumberFormat="1" applyFont="1" applyBorder="1" applyAlignment="1">
      <alignment horizontal="center" vertical="center" shrinkToFit="1"/>
    </xf>
    <xf numFmtId="176" fontId="0" fillId="0" borderId="0" xfId="0" applyNumberFormat="1">
      <alignment vertical="center"/>
    </xf>
    <xf numFmtId="0" fontId="6" fillId="0" borderId="0" xfId="3" applyNumberFormat="1" applyFont="1" applyAlignment="1">
      <alignment horizontal="left" vertical="center" shrinkToFit="1"/>
    </xf>
    <xf numFmtId="0" fontId="5" fillId="0" borderId="0" xfId="3" applyNumberFormat="1" applyFont="1" applyAlignment="1">
      <alignment horizontal="right" vertical="center" shrinkToFit="1"/>
    </xf>
    <xf numFmtId="176" fontId="5" fillId="2" borderId="1" xfId="4" applyNumberFormat="1" applyFont="1" applyFill="1" applyBorder="1" applyAlignment="1">
      <alignment horizontal="center" vertical="center" wrapText="1" shrinkToFit="1"/>
    </xf>
    <xf numFmtId="0" fontId="4" fillId="0" borderId="1" xfId="2" applyNumberFormat="1" applyFont="1" applyBorder="1" applyAlignment="1">
      <alignment horizontal="center" vertical="center" shrinkToFit="1"/>
    </xf>
    <xf numFmtId="0" fontId="4" fillId="0" borderId="1" xfId="2" applyNumberFormat="1" applyFont="1" applyBorder="1" applyAlignment="1">
      <alignment horizontal="center" vertical="center" shrinkToFit="1"/>
    </xf>
    <xf numFmtId="0" fontId="5" fillId="0" borderId="1" xfId="2" applyNumberFormat="1" applyFont="1" applyBorder="1" applyAlignment="1">
      <alignment horizontal="center" vertical="center" shrinkToFit="1"/>
    </xf>
    <xf numFmtId="0" fontId="12" fillId="0" borderId="1" xfId="7" applyNumberFormat="1" applyFont="1" applyBorder="1" applyAlignment="1">
      <alignment horizontal="center" vertical="center" shrinkToFit="1"/>
    </xf>
    <xf numFmtId="177" fontId="12" fillId="0" borderId="2" xfId="8" applyNumberFormat="1" applyFont="1" applyBorder="1" applyAlignment="1">
      <alignment horizontal="right" vertical="center" shrinkToFit="1"/>
    </xf>
    <xf numFmtId="177" fontId="13" fillId="0" borderId="2" xfId="8" applyNumberFormat="1" applyFont="1" applyBorder="1" applyAlignment="1">
      <alignment horizontal="right" vertical="center" shrinkToFit="1"/>
    </xf>
    <xf numFmtId="177" fontId="12" fillId="0" borderId="1" xfId="8" applyNumberFormat="1" applyFont="1" applyBorder="1" applyAlignment="1">
      <alignment horizontal="right" vertical="center" shrinkToFit="1"/>
    </xf>
    <xf numFmtId="177" fontId="13" fillId="0" borderId="1" xfId="8" applyNumberFormat="1" applyFont="1" applyBorder="1" applyAlignment="1">
      <alignment horizontal="right" vertical="center" shrinkToFit="1"/>
    </xf>
    <xf numFmtId="177" fontId="14" fillId="0" borderId="1" xfId="8" applyNumberFormat="1" applyFont="1" applyBorder="1" applyAlignment="1">
      <alignment horizontal="right" vertical="center" shrinkToFit="1"/>
    </xf>
    <xf numFmtId="42" fontId="12" fillId="0" borderId="1" xfId="1" applyNumberFormat="1" applyFont="1" applyFill="1" applyBorder="1" applyAlignment="1" applyProtection="1">
      <alignment horizontal="right" vertical="center" shrinkToFit="1"/>
    </xf>
    <xf numFmtId="0" fontId="12" fillId="0" borderId="11" xfId="7" applyNumberFormat="1" applyFont="1" applyBorder="1" applyAlignment="1">
      <alignment horizontal="center" vertical="center" wrapText="1"/>
    </xf>
    <xf numFmtId="177" fontId="12" fillId="0" borderId="3" xfId="8" applyNumberFormat="1" applyFont="1" applyBorder="1" applyAlignment="1">
      <alignment horizontal="right" vertical="center" shrinkToFit="1"/>
    </xf>
    <xf numFmtId="0" fontId="12" fillId="0" borderId="1" xfId="7" applyNumberFormat="1" applyFont="1" applyBorder="1" applyAlignment="1">
      <alignment horizontal="center" vertical="center" wrapText="1"/>
    </xf>
    <xf numFmtId="0" fontId="4" fillId="0" borderId="4" xfId="2" applyNumberFormat="1" applyFont="1" applyBorder="1" applyAlignment="1">
      <alignment horizontal="center" vertical="center" shrinkToFit="1"/>
    </xf>
    <xf numFmtId="41" fontId="12" fillId="0" borderId="1" xfId="1" applyNumberFormat="1" applyFont="1" applyBorder="1" applyAlignment="1">
      <alignment horizontal="center" vertical="center" shrinkToFit="1"/>
    </xf>
    <xf numFmtId="41" fontId="12" fillId="0" borderId="1" xfId="1" applyNumberFormat="1" applyFont="1" applyBorder="1" applyAlignment="1">
      <alignment horizontal="right" vertical="center" shrinkToFit="1"/>
    </xf>
    <xf numFmtId="177" fontId="12" fillId="4" borderId="3" xfId="8" applyNumberFormat="1" applyFont="1" applyFill="1" applyBorder="1" applyAlignment="1">
      <alignment horizontal="right" vertical="center" shrinkToFit="1"/>
    </xf>
    <xf numFmtId="177" fontId="12" fillId="4" borderId="11" xfId="8" applyNumberFormat="1" applyFont="1" applyFill="1" applyBorder="1" applyAlignment="1">
      <alignment horizontal="right" vertical="center" shrinkToFit="1"/>
    </xf>
    <xf numFmtId="177" fontId="12" fillId="4" borderId="2" xfId="8" applyNumberFormat="1" applyFont="1" applyFill="1" applyBorder="1" applyAlignment="1">
      <alignment horizontal="right" vertical="center" shrinkToFit="1"/>
    </xf>
    <xf numFmtId="177" fontId="12" fillId="4" borderId="1" xfId="8" applyNumberFormat="1" applyFont="1" applyFill="1" applyBorder="1" applyAlignment="1">
      <alignment horizontal="right" vertical="center" shrinkToFit="1"/>
    </xf>
    <xf numFmtId="177" fontId="14" fillId="4" borderId="1" xfId="8" applyNumberFormat="1" applyFont="1" applyFill="1" applyBorder="1" applyAlignment="1">
      <alignment horizontal="right" vertical="center" shrinkToFit="1"/>
    </xf>
    <xf numFmtId="0" fontId="4" fillId="0" borderId="0" xfId="0" applyNumberFormat="1" applyFont="1" applyBorder="1" applyAlignment="1">
      <alignment horizontal="center" vertical="center" shrinkToFit="1"/>
    </xf>
    <xf numFmtId="0" fontId="4" fillId="0" borderId="0" xfId="2" applyNumberFormat="1" applyFont="1" applyBorder="1" applyAlignment="1">
      <alignment horizontal="center" vertical="center" shrinkToFit="1"/>
    </xf>
    <xf numFmtId="41" fontId="4" fillId="0" borderId="0" xfId="1" applyNumberFormat="1" applyFont="1" applyBorder="1" applyAlignment="1">
      <alignment horizontal="center" vertical="center" shrinkToFit="1"/>
    </xf>
    <xf numFmtId="41" fontId="4" fillId="0" borderId="0" xfId="1" applyNumberFormat="1" applyFont="1" applyBorder="1" applyAlignment="1">
      <alignment horizontal="right" vertical="center" shrinkToFit="1"/>
    </xf>
    <xf numFmtId="42" fontId="12" fillId="0" borderId="0" xfId="1" applyNumberFormat="1" applyFont="1" applyFill="1" applyBorder="1" applyAlignment="1" applyProtection="1">
      <alignment horizontal="right" vertical="center" shrinkToFit="1"/>
    </xf>
    <xf numFmtId="0" fontId="4" fillId="0" borderId="0" xfId="2" applyNumberFormat="1" applyFont="1" applyBorder="1" applyAlignment="1">
      <alignment horizontal="left" vertical="center" shrinkToFit="1"/>
    </xf>
    <xf numFmtId="177" fontId="12" fillId="0" borderId="1" xfId="8" applyNumberFormat="1" applyFont="1" applyFill="1" applyBorder="1" applyAlignment="1">
      <alignment horizontal="right" vertical="center" shrinkToFit="1"/>
    </xf>
    <xf numFmtId="41" fontId="8" fillId="0" borderId="1" xfId="1" applyFont="1" applyBorder="1">
      <alignment vertical="center"/>
    </xf>
    <xf numFmtId="177" fontId="15" fillId="0" borderId="0" xfId="8" applyNumberFormat="1" applyFont="1" applyFill="1" applyBorder="1" applyAlignment="1">
      <alignment horizontal="right" vertical="center" shrinkToFit="1"/>
    </xf>
    <xf numFmtId="41" fontId="2" fillId="0" borderId="0" xfId="2" applyNumberFormat="1" applyFont="1" applyAlignment="1">
      <alignment horizontal="center" vertical="center" shrinkToFit="1"/>
    </xf>
    <xf numFmtId="42" fontId="5" fillId="0" borderId="1" xfId="5" applyNumberFormat="1" applyFont="1" applyBorder="1" applyAlignment="1">
      <alignment horizontal="right" vertical="center" shrinkToFit="1"/>
    </xf>
    <xf numFmtId="41" fontId="8" fillId="0" borderId="0" xfId="1">
      <alignment vertical="center"/>
    </xf>
    <xf numFmtId="41" fontId="8" fillId="0" borderId="1" xfId="1" applyBorder="1">
      <alignment vertical="center"/>
    </xf>
    <xf numFmtId="41" fontId="4" fillId="0" borderId="1" xfId="1" applyFont="1" applyBorder="1">
      <alignment vertical="center"/>
    </xf>
    <xf numFmtId="41" fontId="2" fillId="0" borderId="0" xfId="2" applyNumberFormat="1" applyFont="1" applyAlignment="1">
      <alignment vertical="center" shrinkToFit="1"/>
    </xf>
    <xf numFmtId="41" fontId="4" fillId="0" borderId="9" xfId="1" applyFont="1" applyBorder="1">
      <alignment vertical="center"/>
    </xf>
    <xf numFmtId="0" fontId="4" fillId="0" borderId="1" xfId="0" applyNumberFormat="1" applyFont="1" applyBorder="1" applyAlignment="1">
      <alignment horizontal="center" vertical="center"/>
    </xf>
    <xf numFmtId="41" fontId="4" fillId="0" borderId="8" xfId="1" applyFont="1" applyBorder="1">
      <alignment vertical="center"/>
    </xf>
    <xf numFmtId="0" fontId="5" fillId="0" borderId="1" xfId="2" applyNumberFormat="1" applyFont="1" applyBorder="1" applyAlignment="1">
      <alignment horizontal="center" vertical="center" shrinkToFit="1"/>
    </xf>
    <xf numFmtId="0" fontId="10" fillId="0" borderId="0" xfId="2" applyNumberFormat="1" applyFont="1" applyAlignment="1">
      <alignment horizontal="center" vertical="center" shrinkToFit="1"/>
    </xf>
    <xf numFmtId="0" fontId="4" fillId="0" borderId="11" xfId="2" applyNumberFormat="1" applyFont="1" applyBorder="1" applyAlignment="1">
      <alignment horizontal="center" vertical="center" shrinkToFit="1"/>
    </xf>
    <xf numFmtId="0" fontId="4" fillId="0" borderId="3" xfId="2" applyNumberFormat="1" applyFont="1" applyBorder="1" applyAlignment="1">
      <alignment horizontal="center" vertical="center" shrinkToFit="1"/>
    </xf>
    <xf numFmtId="0" fontId="4" fillId="0" borderId="12" xfId="2" applyNumberFormat="1" applyFont="1" applyBorder="1" applyAlignment="1">
      <alignment horizontal="center" vertical="center" shrinkToFit="1"/>
    </xf>
    <xf numFmtId="41" fontId="4" fillId="0" borderId="11" xfId="5" applyNumberFormat="1" applyFont="1" applyBorder="1" applyAlignment="1">
      <alignment horizontal="center" vertical="center" shrinkToFit="1"/>
    </xf>
    <xf numFmtId="41" fontId="4" fillId="0" borderId="12" xfId="5" applyNumberFormat="1" applyFont="1" applyBorder="1" applyAlignment="1">
      <alignment horizontal="center" vertical="center" shrinkToFit="1"/>
    </xf>
    <xf numFmtId="41" fontId="4" fillId="0" borderId="3" xfId="5" applyNumberFormat="1" applyFont="1" applyBorder="1" applyAlignment="1">
      <alignment horizontal="center" vertical="center" shrinkToFit="1"/>
    </xf>
    <xf numFmtId="0" fontId="5" fillId="0" borderId="0" xfId="0" applyNumberFormat="1" applyFont="1" applyFill="1" applyBorder="1" applyAlignment="1" applyProtection="1">
      <alignment horizontal="right" vertical="center"/>
    </xf>
    <xf numFmtId="0" fontId="6" fillId="0" borderId="17" xfId="0" applyNumberFormat="1" applyFont="1" applyFill="1" applyBorder="1" applyAlignment="1" applyProtection="1">
      <alignment horizontal="center" vertical="center"/>
    </xf>
    <xf numFmtId="0" fontId="6" fillId="0" borderId="9" xfId="0" applyNumberFormat="1" applyFont="1" applyFill="1" applyBorder="1" applyAlignment="1" applyProtection="1">
      <alignment horizontal="center" vertical="center"/>
    </xf>
    <xf numFmtId="0" fontId="6" fillId="0" borderId="18" xfId="0" applyNumberFormat="1" applyFont="1" applyFill="1" applyBorder="1" applyAlignment="1" applyProtection="1">
      <alignment horizontal="center" vertical="center"/>
    </xf>
    <xf numFmtId="0" fontId="6" fillId="0" borderId="16" xfId="0" applyNumberFormat="1" applyFont="1" applyFill="1" applyBorder="1" applyAlignment="1" applyProtection="1">
      <alignment horizontal="center" vertical="center"/>
    </xf>
    <xf numFmtId="0" fontId="0" fillId="0" borderId="19" xfId="0" applyNumberFormat="1" applyFont="1" applyFill="1" applyBorder="1" applyAlignment="1" applyProtection="1">
      <alignment vertical="center"/>
    </xf>
    <xf numFmtId="0" fontId="0" fillId="0" borderId="20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 applyProtection="1">
      <alignment vertical="center"/>
    </xf>
    <xf numFmtId="0" fontId="7" fillId="3" borderId="13" xfId="0" applyNumberFormat="1" applyFont="1" applyFill="1" applyBorder="1" applyAlignment="1" applyProtection="1">
      <alignment horizontal="center" vertical="center"/>
    </xf>
    <xf numFmtId="0" fontId="7" fillId="3" borderId="14" xfId="0" applyNumberFormat="1" applyFont="1" applyFill="1" applyBorder="1" applyAlignment="1" applyProtection="1">
      <alignment vertical="center"/>
    </xf>
    <xf numFmtId="0" fontId="7" fillId="3" borderId="15" xfId="0" applyNumberFormat="1" applyFont="1" applyFill="1" applyBorder="1" applyAlignment="1" applyProtection="1">
      <alignment vertical="center"/>
    </xf>
    <xf numFmtId="0" fontId="7" fillId="3" borderId="21" xfId="0" applyNumberFormat="1" applyFont="1" applyFill="1" applyBorder="1" applyAlignment="1" applyProtection="1">
      <alignment horizontal="center" vertical="center"/>
    </xf>
    <xf numFmtId="0" fontId="7" fillId="3" borderId="22" xfId="0" applyNumberFormat="1" applyFont="1" applyFill="1" applyBorder="1" applyAlignment="1" applyProtection="1">
      <alignment horizontal="center" vertical="center"/>
    </xf>
    <xf numFmtId="0" fontId="7" fillId="3" borderId="23" xfId="0" applyNumberFormat="1" applyFont="1" applyFill="1" applyBorder="1" applyAlignment="1" applyProtection="1">
      <alignment horizontal="center" vertical="center"/>
    </xf>
    <xf numFmtId="0" fontId="6" fillId="0" borderId="7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8" xfId="0" applyNumberFormat="1" applyFont="1" applyFill="1" applyBorder="1" applyAlignment="1" applyProtection="1">
      <alignment horizontal="center" vertical="center"/>
    </xf>
  </cellXfs>
  <cellStyles count="9">
    <cellStyle name="쉼표 [0]" xfId="1" builtinId="6"/>
    <cellStyle name="쉼표 [0] 2 2 2" xfId="5"/>
    <cellStyle name="쉼표 [0] 2 2 2 2 2 2 2 2 2 2 2 3" xfId="8"/>
    <cellStyle name="표준" xfId="0" builtinId="0"/>
    <cellStyle name="표준 10" xfId="7"/>
    <cellStyle name="표준 11 2" xfId="2"/>
    <cellStyle name="표준 2" xfId="4"/>
    <cellStyle name="표준 2 2 2" xfId="3"/>
    <cellStyle name="표준 2 2 2 2" xfId="6"/>
  </cellStyles>
  <dxfs count="14">
    <dxf>
      <fill>
        <patternFill patternType="solid">
          <fgColor rgb="FF6182D6"/>
          <bgColor rgb="FF6182D6"/>
        </patternFill>
      </fill>
    </dxf>
    <dxf>
      <fill>
        <patternFill patternType="solid">
          <fgColor rgb="FF94A5DF"/>
          <bgColor rgb="FF94A5DF"/>
        </patternFill>
      </fill>
      <border>
        <top style="thin">
          <color rgb="FF6182D6"/>
        </top>
        <bottom style="thin">
          <color rgb="FF6182D6"/>
        </bottom>
      </border>
    </dxf>
    <dxf>
      <font>
        <b/>
      </font>
    </dxf>
    <dxf>
      <font>
        <b/>
      </font>
    </dxf>
    <dxf>
      <font>
        <b/>
      </font>
      <border>
        <top style="thin">
          <color rgb="FF6182D6"/>
        </top>
      </border>
    </dxf>
    <dxf>
      <font>
        <b/>
      </font>
      <border>
        <bottom style="medium">
          <color rgb="FF6182D6"/>
        </bottom>
      </border>
    </dxf>
    <dxf>
      <font>
        <color rgb="FF000000"/>
      </font>
      <border>
        <left/>
        <right/>
        <top style="medium">
          <color rgb="FF6182D6"/>
        </top>
        <bottom style="medium">
          <color rgb="FF6182D6"/>
        </bottom>
        <vertical/>
        <horizontal/>
      </border>
    </dxf>
    <dxf>
      <fill>
        <patternFill patternType="solid">
          <fgColor rgb="FFAEBFEA"/>
          <bgColor rgb="FFAEBFEA"/>
        </patternFill>
      </fill>
    </dxf>
    <dxf>
      <fill>
        <patternFill patternType="solid">
          <fgColor rgb="FFAEBFEA"/>
          <bgColor rgb="FFAEBFEA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top style="thick">
          <color rgb="FFFFFFFF"/>
        </top>
      </border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bottom style="thick">
          <color rgb="FFFFFFFF"/>
        </bottom>
      </border>
    </dxf>
    <dxf>
      <font>
        <color rgb="FF000000"/>
      </font>
      <fill>
        <patternFill patternType="solid">
          <fgColor rgb="FFD7DFF4"/>
          <bgColor rgb="FFD7DFF4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</dxfs>
  <tableStyles count="2" defaultTableStyle="TableStyleMedium2" defaultPivotStyle="PivotStyleLight16">
    <tableStyle name="Normal Style 1 - Accent 1" pivot="0" count="7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Light Style 1 - Accent 1" table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L457"/>
  <sheetViews>
    <sheetView zoomScaleNormal="100" zoomScaleSheetLayoutView="75" workbookViewId="0">
      <selection activeCell="L41" sqref="L41"/>
    </sheetView>
  </sheetViews>
  <sheetFormatPr defaultColWidth="9" defaultRowHeight="13.5"/>
  <cols>
    <col min="1" max="1" width="9" style="2"/>
    <col min="2" max="2" width="9.75" style="5" customWidth="1"/>
    <col min="3" max="3" width="9.25" style="5" customWidth="1"/>
    <col min="4" max="4" width="14.875" style="5" customWidth="1"/>
    <col min="5" max="6" width="11.5" style="5" bestFit="1" customWidth="1"/>
    <col min="7" max="7" width="11.5" style="3" bestFit="1" customWidth="1"/>
    <col min="8" max="8" width="11.125" style="3" bestFit="1" customWidth="1"/>
    <col min="9" max="9" width="8.875" style="6" bestFit="1" customWidth="1"/>
    <col min="10" max="10" width="1.875" style="2" customWidth="1"/>
    <col min="11" max="234" width="8.875" style="2"/>
    <col min="235" max="236" width="12.5" style="2" customWidth="1"/>
    <col min="237" max="237" width="18.75" style="2" customWidth="1"/>
    <col min="238" max="240" width="11.25" style="2" customWidth="1"/>
    <col min="241" max="241" width="31.25" style="2" customWidth="1"/>
    <col min="242" max="490" width="8.875" style="2"/>
    <col min="491" max="492" width="12.5" style="2" customWidth="1"/>
    <col min="493" max="493" width="18.75" style="2" customWidth="1"/>
    <col min="494" max="496" width="11.25" style="2" customWidth="1"/>
    <col min="497" max="497" width="31.25" style="2" customWidth="1"/>
    <col min="498" max="746" width="8.875" style="2"/>
    <col min="747" max="748" width="12.5" style="2" customWidth="1"/>
    <col min="749" max="749" width="18.75" style="2" customWidth="1"/>
    <col min="750" max="752" width="11.25" style="2" customWidth="1"/>
    <col min="753" max="753" width="31.25" style="2" customWidth="1"/>
    <col min="754" max="1002" width="8.875" style="2"/>
    <col min="1003" max="1004" width="12.5" style="2" customWidth="1"/>
    <col min="1005" max="1005" width="18.75" style="2" customWidth="1"/>
    <col min="1006" max="1008" width="11.25" style="2" customWidth="1"/>
    <col min="1009" max="1009" width="31.25" style="2" customWidth="1"/>
    <col min="1010" max="1258" width="8.875" style="2"/>
    <col min="1259" max="1260" width="12.5" style="2" customWidth="1"/>
    <col min="1261" max="1261" width="18.75" style="2" customWidth="1"/>
    <col min="1262" max="1264" width="11.25" style="2" customWidth="1"/>
    <col min="1265" max="1265" width="31.25" style="2" customWidth="1"/>
    <col min="1266" max="1514" width="8.875" style="2"/>
    <col min="1515" max="1516" width="12.5" style="2" customWidth="1"/>
    <col min="1517" max="1517" width="18.75" style="2" customWidth="1"/>
    <col min="1518" max="1520" width="11.25" style="2" customWidth="1"/>
    <col min="1521" max="1521" width="31.25" style="2" customWidth="1"/>
    <col min="1522" max="1770" width="8.875" style="2"/>
    <col min="1771" max="1772" width="12.5" style="2" customWidth="1"/>
    <col min="1773" max="1773" width="18.75" style="2" customWidth="1"/>
    <col min="1774" max="1776" width="11.25" style="2" customWidth="1"/>
    <col min="1777" max="1777" width="31.25" style="2" customWidth="1"/>
    <col min="1778" max="2026" width="8.875" style="2"/>
    <col min="2027" max="2028" width="12.5" style="2" customWidth="1"/>
    <col min="2029" max="2029" width="18.75" style="2" customWidth="1"/>
    <col min="2030" max="2032" width="11.25" style="2" customWidth="1"/>
    <col min="2033" max="2033" width="31.25" style="2" customWidth="1"/>
    <col min="2034" max="2282" width="8.875" style="2"/>
    <col min="2283" max="2284" width="12.5" style="2" customWidth="1"/>
    <col min="2285" max="2285" width="18.75" style="2" customWidth="1"/>
    <col min="2286" max="2288" width="11.25" style="2" customWidth="1"/>
    <col min="2289" max="2289" width="31.25" style="2" customWidth="1"/>
    <col min="2290" max="2538" width="8.875" style="2"/>
    <col min="2539" max="2540" width="12.5" style="2" customWidth="1"/>
    <col min="2541" max="2541" width="18.75" style="2" customWidth="1"/>
    <col min="2542" max="2544" width="11.25" style="2" customWidth="1"/>
    <col min="2545" max="2545" width="31.25" style="2" customWidth="1"/>
    <col min="2546" max="2794" width="8.875" style="2"/>
    <col min="2795" max="2796" width="12.5" style="2" customWidth="1"/>
    <col min="2797" max="2797" width="18.75" style="2" customWidth="1"/>
    <col min="2798" max="2800" width="11.25" style="2" customWidth="1"/>
    <col min="2801" max="2801" width="31.25" style="2" customWidth="1"/>
    <col min="2802" max="3050" width="8.875" style="2"/>
    <col min="3051" max="3052" width="12.5" style="2" customWidth="1"/>
    <col min="3053" max="3053" width="18.75" style="2" customWidth="1"/>
    <col min="3054" max="3056" width="11.25" style="2" customWidth="1"/>
    <col min="3057" max="3057" width="31.25" style="2" customWidth="1"/>
    <col min="3058" max="3306" width="8.875" style="2"/>
    <col min="3307" max="3308" width="12.5" style="2" customWidth="1"/>
    <col min="3309" max="3309" width="18.75" style="2" customWidth="1"/>
    <col min="3310" max="3312" width="11.25" style="2" customWidth="1"/>
    <col min="3313" max="3313" width="31.25" style="2" customWidth="1"/>
    <col min="3314" max="3562" width="8.875" style="2"/>
    <col min="3563" max="3564" width="12.5" style="2" customWidth="1"/>
    <col min="3565" max="3565" width="18.75" style="2" customWidth="1"/>
    <col min="3566" max="3568" width="11.25" style="2" customWidth="1"/>
    <col min="3569" max="3569" width="31.25" style="2" customWidth="1"/>
    <col min="3570" max="3818" width="8.875" style="2"/>
    <col min="3819" max="3820" width="12.5" style="2" customWidth="1"/>
    <col min="3821" max="3821" width="18.75" style="2" customWidth="1"/>
    <col min="3822" max="3824" width="11.25" style="2" customWidth="1"/>
    <col min="3825" max="3825" width="31.25" style="2" customWidth="1"/>
    <col min="3826" max="4074" width="8.875" style="2"/>
    <col min="4075" max="4076" width="12.5" style="2" customWidth="1"/>
    <col min="4077" max="4077" width="18.75" style="2" customWidth="1"/>
    <col min="4078" max="4080" width="11.25" style="2" customWidth="1"/>
    <col min="4081" max="4081" width="31.25" style="2" customWidth="1"/>
    <col min="4082" max="4330" width="8.875" style="2"/>
    <col min="4331" max="4332" width="12.5" style="2" customWidth="1"/>
    <col min="4333" max="4333" width="18.75" style="2" customWidth="1"/>
    <col min="4334" max="4336" width="11.25" style="2" customWidth="1"/>
    <col min="4337" max="4337" width="31.25" style="2" customWidth="1"/>
    <col min="4338" max="4586" width="8.875" style="2"/>
    <col min="4587" max="4588" width="12.5" style="2" customWidth="1"/>
    <col min="4589" max="4589" width="18.75" style="2" customWidth="1"/>
    <col min="4590" max="4592" width="11.25" style="2" customWidth="1"/>
    <col min="4593" max="4593" width="31.25" style="2" customWidth="1"/>
    <col min="4594" max="4842" width="8.875" style="2"/>
    <col min="4843" max="4844" width="12.5" style="2" customWidth="1"/>
    <col min="4845" max="4845" width="18.75" style="2" customWidth="1"/>
    <col min="4846" max="4848" width="11.25" style="2" customWidth="1"/>
    <col min="4849" max="4849" width="31.25" style="2" customWidth="1"/>
    <col min="4850" max="5098" width="8.875" style="2"/>
    <col min="5099" max="5100" width="12.5" style="2" customWidth="1"/>
    <col min="5101" max="5101" width="18.75" style="2" customWidth="1"/>
    <col min="5102" max="5104" width="11.25" style="2" customWidth="1"/>
    <col min="5105" max="5105" width="31.25" style="2" customWidth="1"/>
    <col min="5106" max="5354" width="8.875" style="2"/>
    <col min="5355" max="5356" width="12.5" style="2" customWidth="1"/>
    <col min="5357" max="5357" width="18.75" style="2" customWidth="1"/>
    <col min="5358" max="5360" width="11.25" style="2" customWidth="1"/>
    <col min="5361" max="5361" width="31.25" style="2" customWidth="1"/>
    <col min="5362" max="5610" width="8.875" style="2"/>
    <col min="5611" max="5612" width="12.5" style="2" customWidth="1"/>
    <col min="5613" max="5613" width="18.75" style="2" customWidth="1"/>
    <col min="5614" max="5616" width="11.25" style="2" customWidth="1"/>
    <col min="5617" max="5617" width="31.25" style="2" customWidth="1"/>
    <col min="5618" max="5866" width="8.875" style="2"/>
    <col min="5867" max="5868" width="12.5" style="2" customWidth="1"/>
    <col min="5869" max="5869" width="18.75" style="2" customWidth="1"/>
    <col min="5870" max="5872" width="11.25" style="2" customWidth="1"/>
    <col min="5873" max="5873" width="31.25" style="2" customWidth="1"/>
    <col min="5874" max="6122" width="8.875" style="2"/>
    <col min="6123" max="6124" width="12.5" style="2" customWidth="1"/>
    <col min="6125" max="6125" width="18.75" style="2" customWidth="1"/>
    <col min="6126" max="6128" width="11.25" style="2" customWidth="1"/>
    <col min="6129" max="6129" width="31.25" style="2" customWidth="1"/>
    <col min="6130" max="6378" width="8.875" style="2"/>
    <col min="6379" max="6380" width="12.5" style="2" customWidth="1"/>
    <col min="6381" max="6381" width="18.75" style="2" customWidth="1"/>
    <col min="6382" max="6384" width="11.25" style="2" customWidth="1"/>
    <col min="6385" max="6385" width="31.25" style="2" customWidth="1"/>
    <col min="6386" max="6634" width="8.875" style="2"/>
    <col min="6635" max="6636" width="12.5" style="2" customWidth="1"/>
    <col min="6637" max="6637" width="18.75" style="2" customWidth="1"/>
    <col min="6638" max="6640" width="11.25" style="2" customWidth="1"/>
    <col min="6641" max="6641" width="31.25" style="2" customWidth="1"/>
    <col min="6642" max="6890" width="8.875" style="2"/>
    <col min="6891" max="6892" width="12.5" style="2" customWidth="1"/>
    <col min="6893" max="6893" width="18.75" style="2" customWidth="1"/>
    <col min="6894" max="6896" width="11.25" style="2" customWidth="1"/>
    <col min="6897" max="6897" width="31.25" style="2" customWidth="1"/>
    <col min="6898" max="7146" width="8.875" style="2"/>
    <col min="7147" max="7148" width="12.5" style="2" customWidth="1"/>
    <col min="7149" max="7149" width="18.75" style="2" customWidth="1"/>
    <col min="7150" max="7152" width="11.25" style="2" customWidth="1"/>
    <col min="7153" max="7153" width="31.25" style="2" customWidth="1"/>
    <col min="7154" max="7402" width="8.875" style="2"/>
    <col min="7403" max="7404" width="12.5" style="2" customWidth="1"/>
    <col min="7405" max="7405" width="18.75" style="2" customWidth="1"/>
    <col min="7406" max="7408" width="11.25" style="2" customWidth="1"/>
    <col min="7409" max="7409" width="31.25" style="2" customWidth="1"/>
    <col min="7410" max="7658" width="8.875" style="2"/>
    <col min="7659" max="7660" width="12.5" style="2" customWidth="1"/>
    <col min="7661" max="7661" width="18.75" style="2" customWidth="1"/>
    <col min="7662" max="7664" width="11.25" style="2" customWidth="1"/>
    <col min="7665" max="7665" width="31.25" style="2" customWidth="1"/>
    <col min="7666" max="7914" width="8.875" style="2"/>
    <col min="7915" max="7916" width="12.5" style="2" customWidth="1"/>
    <col min="7917" max="7917" width="18.75" style="2" customWidth="1"/>
    <col min="7918" max="7920" width="11.25" style="2" customWidth="1"/>
    <col min="7921" max="7921" width="31.25" style="2" customWidth="1"/>
    <col min="7922" max="8170" width="8.875" style="2"/>
    <col min="8171" max="8172" width="12.5" style="2" customWidth="1"/>
    <col min="8173" max="8173" width="18.75" style="2" customWidth="1"/>
    <col min="8174" max="8176" width="11.25" style="2" customWidth="1"/>
    <col min="8177" max="8177" width="31.25" style="2" customWidth="1"/>
    <col min="8178" max="8426" width="8.875" style="2"/>
    <col min="8427" max="8428" width="12.5" style="2" customWidth="1"/>
    <col min="8429" max="8429" width="18.75" style="2" customWidth="1"/>
    <col min="8430" max="8432" width="11.25" style="2" customWidth="1"/>
    <col min="8433" max="8433" width="31.25" style="2" customWidth="1"/>
    <col min="8434" max="8682" width="8.875" style="2"/>
    <col min="8683" max="8684" width="12.5" style="2" customWidth="1"/>
    <col min="8685" max="8685" width="18.75" style="2" customWidth="1"/>
    <col min="8686" max="8688" width="11.25" style="2" customWidth="1"/>
    <col min="8689" max="8689" width="31.25" style="2" customWidth="1"/>
    <col min="8690" max="8938" width="8.875" style="2"/>
    <col min="8939" max="8940" width="12.5" style="2" customWidth="1"/>
    <col min="8941" max="8941" width="18.75" style="2" customWidth="1"/>
    <col min="8942" max="8944" width="11.25" style="2" customWidth="1"/>
    <col min="8945" max="8945" width="31.25" style="2" customWidth="1"/>
    <col min="8946" max="9194" width="8.875" style="2"/>
    <col min="9195" max="9196" width="12.5" style="2" customWidth="1"/>
    <col min="9197" max="9197" width="18.75" style="2" customWidth="1"/>
    <col min="9198" max="9200" width="11.25" style="2" customWidth="1"/>
    <col min="9201" max="9201" width="31.25" style="2" customWidth="1"/>
    <col min="9202" max="9450" width="8.875" style="2"/>
    <col min="9451" max="9452" width="12.5" style="2" customWidth="1"/>
    <col min="9453" max="9453" width="18.75" style="2" customWidth="1"/>
    <col min="9454" max="9456" width="11.25" style="2" customWidth="1"/>
    <col min="9457" max="9457" width="31.25" style="2" customWidth="1"/>
    <col min="9458" max="9706" width="8.875" style="2"/>
    <col min="9707" max="9708" width="12.5" style="2" customWidth="1"/>
    <col min="9709" max="9709" width="18.75" style="2" customWidth="1"/>
    <col min="9710" max="9712" width="11.25" style="2" customWidth="1"/>
    <col min="9713" max="9713" width="31.25" style="2" customWidth="1"/>
    <col min="9714" max="9962" width="8.875" style="2"/>
    <col min="9963" max="9964" width="12.5" style="2" customWidth="1"/>
    <col min="9965" max="9965" width="18.75" style="2" customWidth="1"/>
    <col min="9966" max="9968" width="11.25" style="2" customWidth="1"/>
    <col min="9969" max="9969" width="31.25" style="2" customWidth="1"/>
    <col min="9970" max="10218" width="8.875" style="2"/>
    <col min="10219" max="10220" width="12.5" style="2" customWidth="1"/>
    <col min="10221" max="10221" width="18.75" style="2" customWidth="1"/>
    <col min="10222" max="10224" width="11.25" style="2" customWidth="1"/>
    <col min="10225" max="10225" width="31.25" style="2" customWidth="1"/>
    <col min="10226" max="10474" width="8.875" style="2"/>
    <col min="10475" max="10476" width="12.5" style="2" customWidth="1"/>
    <col min="10477" max="10477" width="18.75" style="2" customWidth="1"/>
    <col min="10478" max="10480" width="11.25" style="2" customWidth="1"/>
    <col min="10481" max="10481" width="31.25" style="2" customWidth="1"/>
    <col min="10482" max="10730" width="8.875" style="2"/>
    <col min="10731" max="10732" width="12.5" style="2" customWidth="1"/>
    <col min="10733" max="10733" width="18.75" style="2" customWidth="1"/>
    <col min="10734" max="10736" width="11.25" style="2" customWidth="1"/>
    <col min="10737" max="10737" width="31.25" style="2" customWidth="1"/>
    <col min="10738" max="10986" width="8.875" style="2"/>
    <col min="10987" max="10988" width="12.5" style="2" customWidth="1"/>
    <col min="10989" max="10989" width="18.75" style="2" customWidth="1"/>
    <col min="10990" max="10992" width="11.25" style="2" customWidth="1"/>
    <col min="10993" max="10993" width="31.25" style="2" customWidth="1"/>
    <col min="10994" max="11242" width="8.875" style="2"/>
    <col min="11243" max="11244" width="12.5" style="2" customWidth="1"/>
    <col min="11245" max="11245" width="18.75" style="2" customWidth="1"/>
    <col min="11246" max="11248" width="11.25" style="2" customWidth="1"/>
    <col min="11249" max="11249" width="31.25" style="2" customWidth="1"/>
    <col min="11250" max="11498" width="8.875" style="2"/>
    <col min="11499" max="11500" width="12.5" style="2" customWidth="1"/>
    <col min="11501" max="11501" width="18.75" style="2" customWidth="1"/>
    <col min="11502" max="11504" width="11.25" style="2" customWidth="1"/>
    <col min="11505" max="11505" width="31.25" style="2" customWidth="1"/>
    <col min="11506" max="11754" width="8.875" style="2"/>
    <col min="11755" max="11756" width="12.5" style="2" customWidth="1"/>
    <col min="11757" max="11757" width="18.75" style="2" customWidth="1"/>
    <col min="11758" max="11760" width="11.25" style="2" customWidth="1"/>
    <col min="11761" max="11761" width="31.25" style="2" customWidth="1"/>
    <col min="11762" max="12010" width="8.875" style="2"/>
    <col min="12011" max="12012" width="12.5" style="2" customWidth="1"/>
    <col min="12013" max="12013" width="18.75" style="2" customWidth="1"/>
    <col min="12014" max="12016" width="11.25" style="2" customWidth="1"/>
    <col min="12017" max="12017" width="31.25" style="2" customWidth="1"/>
    <col min="12018" max="12266" width="8.875" style="2"/>
    <col min="12267" max="12268" width="12.5" style="2" customWidth="1"/>
    <col min="12269" max="12269" width="18.75" style="2" customWidth="1"/>
    <col min="12270" max="12272" width="11.25" style="2" customWidth="1"/>
    <col min="12273" max="12273" width="31.25" style="2" customWidth="1"/>
    <col min="12274" max="12522" width="8.875" style="2"/>
    <col min="12523" max="12524" width="12.5" style="2" customWidth="1"/>
    <col min="12525" max="12525" width="18.75" style="2" customWidth="1"/>
    <col min="12526" max="12528" width="11.25" style="2" customWidth="1"/>
    <col min="12529" max="12529" width="31.25" style="2" customWidth="1"/>
    <col min="12530" max="12778" width="8.875" style="2"/>
    <col min="12779" max="12780" width="12.5" style="2" customWidth="1"/>
    <col min="12781" max="12781" width="18.75" style="2" customWidth="1"/>
    <col min="12782" max="12784" width="11.25" style="2" customWidth="1"/>
    <col min="12785" max="12785" width="31.25" style="2" customWidth="1"/>
    <col min="12786" max="13034" width="8.875" style="2"/>
    <col min="13035" max="13036" width="12.5" style="2" customWidth="1"/>
    <col min="13037" max="13037" width="18.75" style="2" customWidth="1"/>
    <col min="13038" max="13040" width="11.25" style="2" customWidth="1"/>
    <col min="13041" max="13041" width="31.25" style="2" customWidth="1"/>
    <col min="13042" max="13290" width="8.875" style="2"/>
    <col min="13291" max="13292" width="12.5" style="2" customWidth="1"/>
    <col min="13293" max="13293" width="18.75" style="2" customWidth="1"/>
    <col min="13294" max="13296" width="11.25" style="2" customWidth="1"/>
    <col min="13297" max="13297" width="31.25" style="2" customWidth="1"/>
    <col min="13298" max="13546" width="8.875" style="2"/>
    <col min="13547" max="13548" width="12.5" style="2" customWidth="1"/>
    <col min="13549" max="13549" width="18.75" style="2" customWidth="1"/>
    <col min="13550" max="13552" width="11.25" style="2" customWidth="1"/>
    <col min="13553" max="13553" width="31.25" style="2" customWidth="1"/>
    <col min="13554" max="13802" width="8.875" style="2"/>
    <col min="13803" max="13804" width="12.5" style="2" customWidth="1"/>
    <col min="13805" max="13805" width="18.75" style="2" customWidth="1"/>
    <col min="13806" max="13808" width="11.25" style="2" customWidth="1"/>
    <col min="13809" max="13809" width="31.25" style="2" customWidth="1"/>
    <col min="13810" max="14058" width="8.875" style="2"/>
    <col min="14059" max="14060" width="12.5" style="2" customWidth="1"/>
    <col min="14061" max="14061" width="18.75" style="2" customWidth="1"/>
    <col min="14062" max="14064" width="11.25" style="2" customWidth="1"/>
    <col min="14065" max="14065" width="31.25" style="2" customWidth="1"/>
    <col min="14066" max="14314" width="8.875" style="2"/>
    <col min="14315" max="14316" width="12.5" style="2" customWidth="1"/>
    <col min="14317" max="14317" width="18.75" style="2" customWidth="1"/>
    <col min="14318" max="14320" width="11.25" style="2" customWidth="1"/>
    <col min="14321" max="14321" width="31.25" style="2" customWidth="1"/>
    <col min="14322" max="14570" width="8.875" style="2"/>
    <col min="14571" max="14572" width="12.5" style="2" customWidth="1"/>
    <col min="14573" max="14573" width="18.75" style="2" customWidth="1"/>
    <col min="14574" max="14576" width="11.25" style="2" customWidth="1"/>
    <col min="14577" max="14577" width="31.25" style="2" customWidth="1"/>
    <col min="14578" max="14826" width="8.875" style="2"/>
    <col min="14827" max="14828" width="12.5" style="2" customWidth="1"/>
    <col min="14829" max="14829" width="18.75" style="2" customWidth="1"/>
    <col min="14830" max="14832" width="11.25" style="2" customWidth="1"/>
    <col min="14833" max="14833" width="31.25" style="2" customWidth="1"/>
    <col min="14834" max="15082" width="8.875" style="2"/>
    <col min="15083" max="15084" width="12.5" style="2" customWidth="1"/>
    <col min="15085" max="15085" width="18.75" style="2" customWidth="1"/>
    <col min="15086" max="15088" width="11.25" style="2" customWidth="1"/>
    <col min="15089" max="15089" width="31.25" style="2" customWidth="1"/>
    <col min="15090" max="15338" width="8.875" style="2"/>
    <col min="15339" max="15340" width="12.5" style="2" customWidth="1"/>
    <col min="15341" max="15341" width="18.75" style="2" customWidth="1"/>
    <col min="15342" max="15344" width="11.25" style="2" customWidth="1"/>
    <col min="15345" max="15345" width="31.25" style="2" customWidth="1"/>
    <col min="15346" max="15594" width="8.875" style="2"/>
    <col min="15595" max="15596" width="12.5" style="2" customWidth="1"/>
    <col min="15597" max="15597" width="18.75" style="2" customWidth="1"/>
    <col min="15598" max="15600" width="11.25" style="2" customWidth="1"/>
    <col min="15601" max="15601" width="31.25" style="2" customWidth="1"/>
    <col min="15602" max="15850" width="8.875" style="2"/>
    <col min="15851" max="15852" width="12.5" style="2" customWidth="1"/>
    <col min="15853" max="15853" width="18.75" style="2" customWidth="1"/>
    <col min="15854" max="15856" width="11.25" style="2" customWidth="1"/>
    <col min="15857" max="15857" width="31.25" style="2" customWidth="1"/>
    <col min="15858" max="16106" width="8.875" style="2"/>
    <col min="16107" max="16108" width="12.5" style="2" customWidth="1"/>
    <col min="16109" max="16109" width="18.75" style="2" customWidth="1"/>
    <col min="16110" max="16112" width="11.25" style="2" customWidth="1"/>
    <col min="16113" max="16113" width="31.25" style="2" customWidth="1"/>
    <col min="16114" max="16360" width="8.875" style="2"/>
    <col min="16361" max="16384" width="8.875" style="2" customWidth="1"/>
  </cols>
  <sheetData>
    <row r="1" spans="2:12" customFormat="1" ht="16.5"/>
    <row r="2" spans="2:12" ht="24.75" customHeight="1">
      <c r="B2" s="96" t="s">
        <v>45</v>
      </c>
      <c r="C2" s="96"/>
      <c r="D2" s="96"/>
      <c r="E2" s="96"/>
      <c r="F2" s="96"/>
      <c r="G2" s="96"/>
      <c r="H2" s="96"/>
      <c r="I2" s="96"/>
    </row>
    <row r="3" spans="2:12" s="4" customFormat="1" ht="20.25" customHeight="1">
      <c r="B3" s="53" t="s">
        <v>12</v>
      </c>
      <c r="C3" s="8"/>
      <c r="D3" s="8"/>
      <c r="E3" s="8"/>
      <c r="F3" s="8"/>
      <c r="G3" s="9"/>
      <c r="H3" s="10"/>
      <c r="I3" s="54" t="s">
        <v>11</v>
      </c>
    </row>
    <row r="4" spans="2:12" s="4" customFormat="1" ht="24" customHeight="1">
      <c r="B4" s="26" t="s">
        <v>18</v>
      </c>
      <c r="C4" s="26" t="s">
        <v>22</v>
      </c>
      <c r="D4" s="26" t="s">
        <v>32</v>
      </c>
      <c r="E4" s="24" t="s">
        <v>41</v>
      </c>
      <c r="F4" s="24" t="s">
        <v>42</v>
      </c>
      <c r="G4" s="24" t="s">
        <v>43</v>
      </c>
      <c r="H4" s="55" t="s">
        <v>44</v>
      </c>
      <c r="I4" s="26" t="s">
        <v>23</v>
      </c>
    </row>
    <row r="5" spans="2:12" ht="17.25" customHeight="1">
      <c r="B5" s="95" t="s">
        <v>2</v>
      </c>
      <c r="C5" s="95"/>
      <c r="D5" s="95"/>
      <c r="E5" s="27">
        <f>SUM(E6:E16)</f>
        <v>140763000</v>
      </c>
      <c r="F5" s="27">
        <f>SUM(F6:F16)</f>
        <v>174566000</v>
      </c>
      <c r="G5" s="27">
        <f>SUM(G6:G16)</f>
        <v>175092127</v>
      </c>
      <c r="H5" s="87">
        <f>G5-F5</f>
        <v>526127</v>
      </c>
      <c r="I5" s="13"/>
    </row>
    <row r="6" spans="2:12" ht="17.25" customHeight="1">
      <c r="B6" s="97" t="s">
        <v>46</v>
      </c>
      <c r="C6" s="97" t="s">
        <v>46</v>
      </c>
      <c r="D6" s="22" t="s">
        <v>47</v>
      </c>
      <c r="E6" s="11">
        <v>51000000</v>
      </c>
      <c r="F6" s="11">
        <v>48396000</v>
      </c>
      <c r="G6" s="12">
        <v>47774000</v>
      </c>
      <c r="H6" s="47">
        <f t="shared" ref="H6:H12" si="0">G6-F6</f>
        <v>-622000</v>
      </c>
      <c r="I6" s="13"/>
    </row>
    <row r="7" spans="2:12" ht="17.25" customHeight="1">
      <c r="B7" s="99"/>
      <c r="C7" s="99"/>
      <c r="D7" s="22" t="s">
        <v>48</v>
      </c>
      <c r="E7" s="11">
        <v>17300000</v>
      </c>
      <c r="F7" s="11">
        <v>20412000</v>
      </c>
      <c r="G7" s="12">
        <v>21300000</v>
      </c>
      <c r="H7" s="47">
        <f t="shared" si="0"/>
        <v>888000</v>
      </c>
      <c r="I7" s="13"/>
    </row>
    <row r="8" spans="2:12" ht="17.25" customHeight="1">
      <c r="B8" s="99"/>
      <c r="C8" s="99"/>
      <c r="D8" s="22" t="s">
        <v>49</v>
      </c>
      <c r="E8" s="11">
        <v>14400000</v>
      </c>
      <c r="F8" s="11">
        <v>14400000</v>
      </c>
      <c r="G8" s="12">
        <v>14550000</v>
      </c>
      <c r="H8" s="47">
        <f t="shared" si="0"/>
        <v>150000</v>
      </c>
      <c r="I8" s="13"/>
    </row>
    <row r="9" spans="2:12" ht="17.25" customHeight="1">
      <c r="B9" s="99"/>
      <c r="C9" s="99"/>
      <c r="D9" s="22" t="s">
        <v>50</v>
      </c>
      <c r="E9" s="11">
        <v>3700000</v>
      </c>
      <c r="F9" s="11">
        <v>1200000</v>
      </c>
      <c r="G9" s="12">
        <v>1300000</v>
      </c>
      <c r="H9" s="47">
        <f t="shared" si="0"/>
        <v>100000</v>
      </c>
      <c r="I9" s="15"/>
      <c r="L9" s="91"/>
    </row>
    <row r="10" spans="2:12" ht="17.25" customHeight="1">
      <c r="B10" s="99"/>
      <c r="C10" s="99"/>
      <c r="D10" s="22" t="s">
        <v>51</v>
      </c>
      <c r="E10" s="11">
        <v>7115000</v>
      </c>
      <c r="F10" s="11">
        <v>9610000</v>
      </c>
      <c r="G10" s="12">
        <v>9610000</v>
      </c>
      <c r="H10" s="47">
        <f t="shared" si="0"/>
        <v>0</v>
      </c>
      <c r="I10" s="22"/>
      <c r="L10" s="91"/>
    </row>
    <row r="11" spans="2:12" ht="17.25" customHeight="1">
      <c r="B11" s="99"/>
      <c r="C11" s="99"/>
      <c r="D11" s="57" t="s">
        <v>52</v>
      </c>
      <c r="E11" s="11">
        <v>1500000</v>
      </c>
      <c r="F11" s="11">
        <v>35000000</v>
      </c>
      <c r="G11" s="12">
        <v>35000000</v>
      </c>
      <c r="H11" s="47">
        <f t="shared" si="0"/>
        <v>0</v>
      </c>
      <c r="I11" s="57"/>
    </row>
    <row r="12" spans="2:12" ht="17.25" customHeight="1">
      <c r="B12" s="98"/>
      <c r="C12" s="98"/>
      <c r="D12" s="57" t="s">
        <v>53</v>
      </c>
      <c r="E12" s="11">
        <v>1500000</v>
      </c>
      <c r="F12" s="11">
        <v>900000</v>
      </c>
      <c r="G12" s="12">
        <v>860020</v>
      </c>
      <c r="H12" s="47">
        <f t="shared" si="0"/>
        <v>-39980</v>
      </c>
      <c r="I12" s="57"/>
    </row>
    <row r="13" spans="2:12" ht="17.25" customHeight="1">
      <c r="B13" s="22" t="s">
        <v>54</v>
      </c>
      <c r="C13" s="22" t="s">
        <v>54</v>
      </c>
      <c r="D13" s="22" t="s">
        <v>54</v>
      </c>
      <c r="E13" s="11">
        <v>1300000</v>
      </c>
      <c r="F13" s="11">
        <v>1300000</v>
      </c>
      <c r="G13" s="12">
        <v>1050000</v>
      </c>
      <c r="H13" s="47">
        <f>G13-F13</f>
        <v>-250000</v>
      </c>
      <c r="I13" s="13"/>
    </row>
    <row r="14" spans="2:12" ht="17.25" customHeight="1">
      <c r="B14" s="97" t="s">
        <v>26</v>
      </c>
      <c r="C14" s="97" t="s">
        <v>26</v>
      </c>
      <c r="D14" s="22" t="s">
        <v>10</v>
      </c>
      <c r="E14" s="11">
        <v>10032</v>
      </c>
      <c r="F14" s="11">
        <v>10032</v>
      </c>
      <c r="G14" s="12">
        <v>18139</v>
      </c>
      <c r="H14" s="47">
        <f>G14-F14</f>
        <v>8107</v>
      </c>
      <c r="I14" s="16"/>
    </row>
    <row r="15" spans="2:12" ht="17.25" customHeight="1">
      <c r="B15" s="98"/>
      <c r="C15" s="98"/>
      <c r="D15" s="22" t="s">
        <v>8</v>
      </c>
      <c r="E15" s="11">
        <v>300000</v>
      </c>
      <c r="F15" s="11">
        <v>700000</v>
      </c>
      <c r="G15" s="12">
        <v>992000</v>
      </c>
      <c r="H15" s="47">
        <f>G15-F15</f>
        <v>292000</v>
      </c>
      <c r="I15" s="13"/>
    </row>
    <row r="16" spans="2:12" ht="17.25" customHeight="1">
      <c r="B16" s="57" t="s">
        <v>15</v>
      </c>
      <c r="C16" s="57" t="s">
        <v>15</v>
      </c>
      <c r="D16" s="57" t="s">
        <v>13</v>
      </c>
      <c r="E16" s="11">
        <v>42637968</v>
      </c>
      <c r="F16" s="11">
        <v>42637968</v>
      </c>
      <c r="G16" s="11">
        <v>42637968</v>
      </c>
      <c r="H16" s="47">
        <f>G16-F16</f>
        <v>0</v>
      </c>
      <c r="I16" s="13"/>
    </row>
    <row r="17" spans="2:9">
      <c r="B17" s="17"/>
      <c r="C17" s="17"/>
      <c r="D17" s="17"/>
      <c r="E17" s="44"/>
      <c r="F17" s="44"/>
      <c r="G17" s="44"/>
      <c r="H17" s="10"/>
      <c r="I17" s="18"/>
    </row>
    <row r="18" spans="2:9" s="4" customFormat="1">
      <c r="B18" s="53" t="s">
        <v>14</v>
      </c>
      <c r="C18" s="8"/>
      <c r="D18" s="8"/>
      <c r="E18" s="8"/>
      <c r="F18" s="8"/>
      <c r="G18" s="9"/>
      <c r="H18" s="19"/>
      <c r="I18" s="54" t="s">
        <v>11</v>
      </c>
    </row>
    <row r="19" spans="2:9" s="4" customFormat="1" ht="24" customHeight="1">
      <c r="B19" s="23" t="s">
        <v>18</v>
      </c>
      <c r="C19" s="23" t="s">
        <v>22</v>
      </c>
      <c r="D19" s="23" t="s">
        <v>32</v>
      </c>
      <c r="E19" s="24" t="s">
        <v>41</v>
      </c>
      <c r="F19" s="24" t="s">
        <v>42</v>
      </c>
      <c r="G19" s="24" t="s">
        <v>43</v>
      </c>
      <c r="H19" s="25" t="s">
        <v>44</v>
      </c>
      <c r="I19" s="26" t="s">
        <v>23</v>
      </c>
    </row>
    <row r="20" spans="2:9" ht="17.25" customHeight="1">
      <c r="B20" s="95" t="s">
        <v>0</v>
      </c>
      <c r="C20" s="95"/>
      <c r="D20" s="95"/>
      <c r="E20" s="27">
        <f>SUM(E21+E26+E30+E36+E44)</f>
        <v>140763000</v>
      </c>
      <c r="F20" s="27">
        <f>SUM(F21,F26,F30,F36,F44)</f>
        <v>174566000</v>
      </c>
      <c r="G20" s="27">
        <f>SUM(G21,G26,G30,G36,G44)</f>
        <v>175092127</v>
      </c>
      <c r="H20" s="45">
        <f t="shared" ref="H20:H25" si="1">G20-F20</f>
        <v>526127</v>
      </c>
      <c r="I20" s="13"/>
    </row>
    <row r="21" spans="2:9" ht="17.25" customHeight="1">
      <c r="B21" s="97" t="s">
        <v>31</v>
      </c>
      <c r="C21" s="97" t="s">
        <v>20</v>
      </c>
      <c r="D21" s="51" t="s">
        <v>24</v>
      </c>
      <c r="E21" s="11">
        <f>SUM(E22:E25)</f>
        <v>42838280</v>
      </c>
      <c r="F21" s="11">
        <f>SUM(F22:F25)</f>
        <v>42885320</v>
      </c>
      <c r="G21" s="20">
        <f>SUM(G22:G25)</f>
        <v>42885320</v>
      </c>
      <c r="H21" s="46">
        <f t="shared" si="1"/>
        <v>0</v>
      </c>
      <c r="I21" s="13"/>
    </row>
    <row r="22" spans="2:9" ht="17.25" customHeight="1">
      <c r="B22" s="99"/>
      <c r="C22" s="99"/>
      <c r="D22" s="59" t="s">
        <v>55</v>
      </c>
      <c r="E22" s="60">
        <v>35215200</v>
      </c>
      <c r="F22" s="61">
        <v>35215200</v>
      </c>
      <c r="G22" s="60">
        <v>35215200</v>
      </c>
      <c r="H22" s="46">
        <f t="shared" si="1"/>
        <v>0</v>
      </c>
      <c r="I22" s="13"/>
    </row>
    <row r="23" spans="2:9" ht="17.25" customHeight="1">
      <c r="B23" s="99"/>
      <c r="C23" s="99"/>
      <c r="D23" s="59" t="s">
        <v>56</v>
      </c>
      <c r="E23" s="62">
        <v>3088560</v>
      </c>
      <c r="F23" s="63">
        <v>3052260</v>
      </c>
      <c r="G23" s="62">
        <v>3052260</v>
      </c>
      <c r="H23" s="46">
        <f t="shared" si="1"/>
        <v>0</v>
      </c>
      <c r="I23" s="13"/>
    </row>
    <row r="24" spans="2:9" ht="17.25" customHeight="1">
      <c r="B24" s="99"/>
      <c r="C24" s="99"/>
      <c r="D24" s="59" t="s">
        <v>57</v>
      </c>
      <c r="E24" s="62">
        <v>2534520</v>
      </c>
      <c r="F24" s="64">
        <v>2617860</v>
      </c>
      <c r="G24" s="62">
        <v>2617860</v>
      </c>
      <c r="H24" s="46">
        <f t="shared" si="1"/>
        <v>0</v>
      </c>
      <c r="I24" s="13"/>
    </row>
    <row r="25" spans="2:9" ht="17.25" customHeight="1">
      <c r="B25" s="99"/>
      <c r="C25" s="98"/>
      <c r="D25" s="59" t="s">
        <v>58</v>
      </c>
      <c r="E25" s="62">
        <v>2000000</v>
      </c>
      <c r="F25" s="62">
        <v>2000000</v>
      </c>
      <c r="G25" s="62">
        <v>2000000</v>
      </c>
      <c r="H25" s="46">
        <f t="shared" si="1"/>
        <v>0</v>
      </c>
      <c r="I25" s="13"/>
    </row>
    <row r="26" spans="2:9" ht="17.25" customHeight="1">
      <c r="B26" s="99"/>
      <c r="C26" s="97" t="s">
        <v>6</v>
      </c>
      <c r="D26" s="51" t="s">
        <v>24</v>
      </c>
      <c r="E26" s="11">
        <f>SUM(E27:E29)</f>
        <v>11700000</v>
      </c>
      <c r="F26" s="11">
        <f>SUM(F27:F29)</f>
        <v>12200000</v>
      </c>
      <c r="G26" s="11">
        <f>SUM(G27:G29)</f>
        <v>12061780</v>
      </c>
      <c r="H26" s="46">
        <f t="shared" ref="H26:H33" si="2">G26-F26</f>
        <v>-138220</v>
      </c>
      <c r="I26" s="13"/>
    </row>
    <row r="27" spans="2:9" ht="17.25" customHeight="1">
      <c r="B27" s="99"/>
      <c r="C27" s="99"/>
      <c r="D27" s="59" t="s">
        <v>59</v>
      </c>
      <c r="E27" s="62">
        <v>10200000</v>
      </c>
      <c r="F27" s="64">
        <v>10200000</v>
      </c>
      <c r="G27" s="62">
        <v>10200000</v>
      </c>
      <c r="H27" s="46">
        <f t="shared" si="2"/>
        <v>0</v>
      </c>
      <c r="I27" s="13"/>
    </row>
    <row r="28" spans="2:9" ht="17.25" customHeight="1">
      <c r="B28" s="99"/>
      <c r="C28" s="99"/>
      <c r="D28" s="59" t="s">
        <v>60</v>
      </c>
      <c r="E28" s="62">
        <v>1000000</v>
      </c>
      <c r="F28" s="84">
        <v>0</v>
      </c>
      <c r="G28" s="84">
        <v>0</v>
      </c>
      <c r="H28" s="84">
        <f t="shared" si="2"/>
        <v>0</v>
      </c>
      <c r="I28" s="13"/>
    </row>
    <row r="29" spans="2:9" ht="17.25" customHeight="1">
      <c r="B29" s="99"/>
      <c r="C29" s="98"/>
      <c r="D29" s="59" t="s">
        <v>61</v>
      </c>
      <c r="E29" s="62">
        <v>500000</v>
      </c>
      <c r="F29" s="64">
        <v>2000000</v>
      </c>
      <c r="G29" s="62">
        <v>1861780</v>
      </c>
      <c r="H29" s="46">
        <f t="shared" si="2"/>
        <v>-138220</v>
      </c>
      <c r="I29" s="13"/>
    </row>
    <row r="30" spans="2:9" ht="17.25" customHeight="1">
      <c r="B30" s="99"/>
      <c r="C30" s="97" t="s">
        <v>21</v>
      </c>
      <c r="D30" s="51" t="s">
        <v>24</v>
      </c>
      <c r="E30" s="11">
        <f>SUM(E31:E35)</f>
        <v>11800000</v>
      </c>
      <c r="F30" s="11">
        <f>SUM(F31:F35)</f>
        <v>20000000</v>
      </c>
      <c r="G30" s="11">
        <f>SUM(G31:G35)</f>
        <v>17985905</v>
      </c>
      <c r="H30" s="46">
        <f t="shared" si="2"/>
        <v>-2014095</v>
      </c>
      <c r="I30" s="13"/>
    </row>
    <row r="31" spans="2:9" ht="17.25" customHeight="1">
      <c r="B31" s="99"/>
      <c r="C31" s="99"/>
      <c r="D31" s="66" t="s">
        <v>62</v>
      </c>
      <c r="E31" s="62">
        <v>4500000</v>
      </c>
      <c r="F31" s="62">
        <v>6000000</v>
      </c>
      <c r="G31" s="62">
        <v>5508225</v>
      </c>
      <c r="H31" s="65">
        <f t="shared" si="2"/>
        <v>-491775</v>
      </c>
      <c r="I31" s="13"/>
    </row>
    <row r="32" spans="2:9" ht="17.25" customHeight="1">
      <c r="B32" s="99"/>
      <c r="C32" s="99"/>
      <c r="D32" s="66" t="s">
        <v>63</v>
      </c>
      <c r="E32" s="67">
        <v>4700000</v>
      </c>
      <c r="F32" s="67">
        <v>3000000</v>
      </c>
      <c r="G32" s="67">
        <v>2897220</v>
      </c>
      <c r="H32" s="65">
        <f t="shared" si="2"/>
        <v>-102780</v>
      </c>
      <c r="I32" s="13"/>
    </row>
    <row r="33" spans="2:9" ht="17.25" customHeight="1">
      <c r="B33" s="99"/>
      <c r="C33" s="99"/>
      <c r="D33" s="66" t="s">
        <v>64</v>
      </c>
      <c r="E33" s="84">
        <v>0</v>
      </c>
      <c r="F33" s="84">
        <v>0</v>
      </c>
      <c r="G33" s="84">
        <v>0</v>
      </c>
      <c r="H33" s="84">
        <f t="shared" si="2"/>
        <v>0</v>
      </c>
      <c r="I33" s="13"/>
    </row>
    <row r="34" spans="2:9" ht="17.25" customHeight="1">
      <c r="B34" s="99"/>
      <c r="C34" s="99"/>
      <c r="D34" s="68" t="s">
        <v>65</v>
      </c>
      <c r="E34" s="62">
        <v>2000000</v>
      </c>
      <c r="F34" s="62">
        <v>2000000</v>
      </c>
      <c r="G34" s="62">
        <v>1729760</v>
      </c>
      <c r="H34" s="65">
        <f>G34-F34</f>
        <v>-270240</v>
      </c>
      <c r="I34" s="13"/>
    </row>
    <row r="35" spans="2:9" ht="17.25" customHeight="1">
      <c r="B35" s="98"/>
      <c r="C35" s="98"/>
      <c r="D35" s="68" t="s">
        <v>66</v>
      </c>
      <c r="E35" s="62">
        <v>600000</v>
      </c>
      <c r="F35" s="62">
        <v>9000000</v>
      </c>
      <c r="G35" s="62">
        <v>7850700</v>
      </c>
      <c r="H35" s="65">
        <f>G35-F35</f>
        <v>-1149300</v>
      </c>
      <c r="I35" s="13"/>
    </row>
    <row r="36" spans="2:9" ht="17.25" customHeight="1">
      <c r="B36" s="97" t="s">
        <v>67</v>
      </c>
      <c r="C36" s="97" t="s">
        <v>67</v>
      </c>
      <c r="D36" s="51" t="s">
        <v>25</v>
      </c>
      <c r="E36" s="11">
        <f>SUM(E37:E43)</f>
        <v>22900000</v>
      </c>
      <c r="F36" s="11">
        <f>SUM(F37:F43)</f>
        <v>27800000</v>
      </c>
      <c r="G36" s="11">
        <f>SUM(G37:G43)</f>
        <v>26118755</v>
      </c>
      <c r="H36" s="46">
        <f>G36-F36</f>
        <v>-1681245</v>
      </c>
      <c r="I36" s="13"/>
    </row>
    <row r="37" spans="2:9" ht="17.25" customHeight="1">
      <c r="B37" s="99"/>
      <c r="C37" s="99"/>
      <c r="D37" s="57" t="s">
        <v>68</v>
      </c>
      <c r="E37" s="72">
        <v>5600000</v>
      </c>
      <c r="F37" s="72">
        <v>4600000</v>
      </c>
      <c r="G37" s="72">
        <v>4951532</v>
      </c>
      <c r="H37" s="65">
        <f>G37-F37</f>
        <v>351532</v>
      </c>
      <c r="I37" s="13"/>
    </row>
    <row r="38" spans="2:9" ht="17.25" customHeight="1">
      <c r="B38" s="99"/>
      <c r="C38" s="99"/>
      <c r="D38" s="57" t="s">
        <v>69</v>
      </c>
      <c r="E38" s="62">
        <v>1700000</v>
      </c>
      <c r="F38" s="64">
        <v>2100000</v>
      </c>
      <c r="G38" s="62">
        <v>2121360</v>
      </c>
      <c r="H38" s="65">
        <f t="shared" ref="H38:H52" si="3">G38-F38</f>
        <v>21360</v>
      </c>
      <c r="I38" s="13"/>
    </row>
    <row r="39" spans="2:9" ht="17.25" customHeight="1">
      <c r="B39" s="99"/>
      <c r="C39" s="99"/>
      <c r="D39" s="69" t="s">
        <v>70</v>
      </c>
      <c r="E39" s="73">
        <v>8100000</v>
      </c>
      <c r="F39" s="73">
        <v>8000000</v>
      </c>
      <c r="G39" s="73">
        <v>6486030</v>
      </c>
      <c r="H39" s="65">
        <f t="shared" si="3"/>
        <v>-1513970</v>
      </c>
      <c r="I39" s="13"/>
    </row>
    <row r="40" spans="2:9" ht="17.25" customHeight="1">
      <c r="B40" s="99"/>
      <c r="C40" s="99"/>
      <c r="D40" s="57" t="s">
        <v>71</v>
      </c>
      <c r="E40" s="74">
        <v>500000</v>
      </c>
      <c r="F40" s="74">
        <v>4000000</v>
      </c>
      <c r="G40" s="74">
        <v>3687933</v>
      </c>
      <c r="H40" s="65">
        <f t="shared" si="3"/>
        <v>-312067</v>
      </c>
      <c r="I40" s="13"/>
    </row>
    <row r="41" spans="2:9" ht="17.25" customHeight="1">
      <c r="B41" s="99"/>
      <c r="C41" s="99"/>
      <c r="D41" s="57" t="s">
        <v>72</v>
      </c>
      <c r="E41" s="75">
        <v>1000000</v>
      </c>
      <c r="F41" s="76">
        <v>1100000</v>
      </c>
      <c r="G41" s="75">
        <v>1047560</v>
      </c>
      <c r="H41" s="65">
        <f t="shared" si="3"/>
        <v>-52440</v>
      </c>
      <c r="I41" s="13"/>
    </row>
    <row r="42" spans="2:9" ht="17.25" customHeight="1">
      <c r="B42" s="99"/>
      <c r="C42" s="99"/>
      <c r="D42" s="57" t="s">
        <v>73</v>
      </c>
      <c r="E42" s="75">
        <v>6000000</v>
      </c>
      <c r="F42" s="75">
        <v>8000000</v>
      </c>
      <c r="G42" s="75">
        <v>7824340</v>
      </c>
      <c r="H42" s="65">
        <f t="shared" si="3"/>
        <v>-175660</v>
      </c>
      <c r="I42" s="13"/>
    </row>
    <row r="43" spans="2:9" ht="17.25" customHeight="1">
      <c r="B43" s="98"/>
      <c r="C43" s="98"/>
      <c r="D43" s="57" t="s">
        <v>74</v>
      </c>
      <c r="E43" s="70">
        <v>0</v>
      </c>
      <c r="F43" s="70">
        <v>0</v>
      </c>
      <c r="G43" s="71">
        <v>0</v>
      </c>
      <c r="H43" s="65">
        <f t="shared" si="3"/>
        <v>0</v>
      </c>
      <c r="I43" s="13"/>
    </row>
    <row r="44" spans="2:9" ht="17.25" customHeight="1">
      <c r="B44" s="100" t="s">
        <v>75</v>
      </c>
      <c r="C44" s="100" t="s">
        <v>76</v>
      </c>
      <c r="D44" s="58" t="s">
        <v>77</v>
      </c>
      <c r="E44" s="11">
        <f>SUM(E45:E52)</f>
        <v>51524720</v>
      </c>
      <c r="F44" s="11">
        <f>SUM(F45:F52)</f>
        <v>71680680</v>
      </c>
      <c r="G44" s="11">
        <f>SUM(G45:G52)</f>
        <v>76040367</v>
      </c>
      <c r="H44" s="65">
        <f t="shared" si="3"/>
        <v>4359687</v>
      </c>
      <c r="I44" s="13"/>
    </row>
    <row r="45" spans="2:9" ht="17.25" customHeight="1">
      <c r="B45" s="101"/>
      <c r="C45" s="101"/>
      <c r="D45" s="14" t="s">
        <v>78</v>
      </c>
      <c r="E45" s="60">
        <v>0</v>
      </c>
      <c r="F45" s="60">
        <v>0</v>
      </c>
      <c r="G45" s="60">
        <v>0</v>
      </c>
      <c r="H45" s="65">
        <f t="shared" si="3"/>
        <v>0</v>
      </c>
      <c r="I45" s="13"/>
    </row>
    <row r="46" spans="2:9" ht="17.25" customHeight="1">
      <c r="B46" s="102"/>
      <c r="C46" s="102"/>
      <c r="D46" s="21" t="s">
        <v>79</v>
      </c>
      <c r="E46" s="62">
        <v>1500000</v>
      </c>
      <c r="F46" s="64">
        <v>37000000</v>
      </c>
      <c r="G46" s="62">
        <v>36371240</v>
      </c>
      <c r="H46" s="65">
        <f t="shared" si="3"/>
        <v>-628760</v>
      </c>
      <c r="I46" s="13"/>
    </row>
    <row r="47" spans="2:9" ht="17.25" customHeight="1">
      <c r="B47" s="100" t="s">
        <v>80</v>
      </c>
      <c r="C47" s="100" t="s">
        <v>81</v>
      </c>
      <c r="D47" s="22" t="s">
        <v>77</v>
      </c>
      <c r="E47" s="11"/>
      <c r="F47" s="11"/>
      <c r="G47" s="11"/>
      <c r="H47" s="65">
        <f t="shared" si="3"/>
        <v>0</v>
      </c>
      <c r="I47" s="13"/>
    </row>
    <row r="48" spans="2:9" ht="17.25" customHeight="1">
      <c r="B48" s="101"/>
      <c r="C48" s="101"/>
      <c r="D48" s="57" t="s">
        <v>82</v>
      </c>
      <c r="E48" s="62">
        <v>0</v>
      </c>
      <c r="F48" s="83">
        <v>0</v>
      </c>
      <c r="G48" s="62">
        <v>0</v>
      </c>
      <c r="H48" s="65">
        <f t="shared" si="3"/>
        <v>0</v>
      </c>
      <c r="I48" s="13"/>
    </row>
    <row r="49" spans="2:10" ht="17.25" customHeight="1">
      <c r="B49" s="102"/>
      <c r="C49" s="102"/>
      <c r="D49" s="57" t="s">
        <v>83</v>
      </c>
      <c r="E49" s="62">
        <v>0</v>
      </c>
      <c r="F49" s="83">
        <v>0</v>
      </c>
      <c r="G49" s="62">
        <v>0</v>
      </c>
      <c r="H49" s="65">
        <f t="shared" si="3"/>
        <v>0</v>
      </c>
      <c r="I49" s="13"/>
    </row>
    <row r="50" spans="2:10" ht="17.25" customHeight="1">
      <c r="B50" s="57" t="s">
        <v>84</v>
      </c>
      <c r="C50" s="57" t="s">
        <v>84</v>
      </c>
      <c r="D50" s="57" t="s">
        <v>84</v>
      </c>
      <c r="E50" s="83">
        <v>1900000</v>
      </c>
      <c r="F50" s="83">
        <v>200000</v>
      </c>
      <c r="G50" s="83">
        <v>150000</v>
      </c>
      <c r="H50" s="65">
        <f t="shared" si="3"/>
        <v>-50000</v>
      </c>
      <c r="I50" s="13"/>
    </row>
    <row r="51" spans="2:10" ht="17.25" customHeight="1">
      <c r="B51" s="57" t="s">
        <v>85</v>
      </c>
      <c r="C51" s="57" t="s">
        <v>85</v>
      </c>
      <c r="D51" s="57" t="s">
        <v>85</v>
      </c>
      <c r="E51" s="11">
        <v>0</v>
      </c>
      <c r="F51" s="11">
        <v>0</v>
      </c>
      <c r="G51" s="11">
        <v>0</v>
      </c>
      <c r="H51" s="65">
        <f t="shared" si="3"/>
        <v>0</v>
      </c>
      <c r="I51" s="13"/>
    </row>
    <row r="52" spans="2:10" ht="17.25" customHeight="1">
      <c r="B52" s="57" t="s">
        <v>86</v>
      </c>
      <c r="C52" s="57" t="s">
        <v>86</v>
      </c>
      <c r="D52" s="14" t="s">
        <v>86</v>
      </c>
      <c r="E52" s="11">
        <v>48124720</v>
      </c>
      <c r="F52" s="11">
        <v>34480680</v>
      </c>
      <c r="G52" s="20">
        <v>39519127</v>
      </c>
      <c r="H52" s="65">
        <f t="shared" si="3"/>
        <v>5038447</v>
      </c>
      <c r="I52" s="13"/>
    </row>
    <row r="53" spans="2:10" ht="17.25" customHeight="1">
      <c r="B53" s="77"/>
      <c r="C53" s="77"/>
      <c r="D53" s="78"/>
      <c r="E53" s="79"/>
      <c r="F53" s="79"/>
      <c r="G53" s="80"/>
      <c r="H53" s="81"/>
      <c r="I53" s="82"/>
    </row>
    <row r="54" spans="2:10" s="5" customFormat="1">
      <c r="E54" s="86"/>
      <c r="G54" s="3"/>
      <c r="H54" s="3"/>
      <c r="I54" s="6"/>
      <c r="J54" s="2"/>
    </row>
    <row r="55" spans="2:10" s="5" customFormat="1" ht="20.25">
      <c r="F55" s="86"/>
      <c r="G55" s="3"/>
      <c r="H55" s="3"/>
      <c r="I55" s="85"/>
      <c r="J55" s="2"/>
    </row>
    <row r="56" spans="2:10" s="5" customFormat="1" ht="40.5" customHeight="1">
      <c r="E56" s="86"/>
      <c r="F56" s="86"/>
      <c r="G56" s="3"/>
      <c r="H56" s="3"/>
      <c r="I56" s="6"/>
      <c r="J56" s="2"/>
    </row>
    <row r="57" spans="2:10" s="5" customFormat="1">
      <c r="G57" s="3"/>
      <c r="H57" s="3"/>
      <c r="I57" s="6"/>
      <c r="J57" s="2"/>
    </row>
    <row r="58" spans="2:10" s="5" customFormat="1">
      <c r="G58" s="3"/>
      <c r="H58" s="3"/>
      <c r="I58" s="6"/>
      <c r="J58" s="2"/>
    </row>
    <row r="59" spans="2:10" s="5" customFormat="1">
      <c r="G59" s="3"/>
      <c r="H59" s="3"/>
      <c r="I59" s="6"/>
      <c r="J59" s="2"/>
    </row>
    <row r="60" spans="2:10" s="5" customFormat="1">
      <c r="G60" s="3"/>
      <c r="H60" s="3"/>
      <c r="I60" s="6"/>
      <c r="J60" s="2"/>
    </row>
    <row r="61" spans="2:10" s="5" customFormat="1">
      <c r="G61" s="3"/>
      <c r="H61" s="3"/>
      <c r="I61" s="6"/>
      <c r="J61" s="2"/>
    </row>
    <row r="62" spans="2:10" s="5" customFormat="1">
      <c r="G62" s="3"/>
      <c r="H62" s="3"/>
      <c r="I62" s="6"/>
      <c r="J62" s="2"/>
    </row>
    <row r="63" spans="2:10" s="5" customFormat="1">
      <c r="G63" s="3"/>
      <c r="H63" s="3"/>
      <c r="I63" s="6"/>
      <c r="J63" s="2"/>
    </row>
    <row r="64" spans="2:10" s="5" customFormat="1">
      <c r="G64" s="3"/>
      <c r="H64" s="3"/>
      <c r="I64" s="6"/>
      <c r="J64" s="2"/>
    </row>
    <row r="65" spans="2:10" s="5" customFormat="1">
      <c r="G65" s="3"/>
      <c r="H65" s="3"/>
      <c r="I65" s="6"/>
      <c r="J65" s="2"/>
    </row>
    <row r="66" spans="2:10" s="5" customFormat="1">
      <c r="G66" s="3"/>
      <c r="H66" s="3"/>
      <c r="I66" s="6"/>
      <c r="J66" s="2"/>
    </row>
    <row r="67" spans="2:10" s="5" customFormat="1">
      <c r="G67" s="3"/>
      <c r="H67" s="3"/>
      <c r="I67" s="6"/>
      <c r="J67" s="2"/>
    </row>
    <row r="68" spans="2:10" s="5" customFormat="1">
      <c r="G68" s="3"/>
      <c r="H68" s="3"/>
      <c r="I68" s="6"/>
      <c r="J68" s="2"/>
    </row>
    <row r="69" spans="2:10" s="3" customFormat="1">
      <c r="B69" s="5"/>
      <c r="C69" s="5"/>
      <c r="D69" s="5"/>
      <c r="E69" s="5"/>
      <c r="F69" s="5"/>
      <c r="I69" s="6"/>
      <c r="J69" s="2"/>
    </row>
    <row r="70" spans="2:10" s="3" customFormat="1">
      <c r="B70" s="5"/>
      <c r="C70" s="5"/>
      <c r="D70" s="5"/>
      <c r="E70" s="5"/>
      <c r="F70" s="5"/>
      <c r="I70" s="6"/>
      <c r="J70" s="2"/>
    </row>
    <row r="71" spans="2:10" s="3" customFormat="1">
      <c r="B71" s="5"/>
      <c r="C71" s="5"/>
      <c r="D71" s="5"/>
      <c r="E71" s="5"/>
      <c r="F71" s="5"/>
      <c r="I71" s="6"/>
      <c r="J71" s="2"/>
    </row>
    <row r="72" spans="2:10" s="3" customFormat="1">
      <c r="B72" s="5"/>
      <c r="C72" s="5"/>
      <c r="D72" s="5"/>
      <c r="E72" s="5"/>
      <c r="F72" s="5"/>
      <c r="I72" s="6"/>
      <c r="J72" s="2"/>
    </row>
    <row r="73" spans="2:10" s="3" customFormat="1">
      <c r="B73" s="5"/>
      <c r="C73" s="5"/>
      <c r="D73" s="5"/>
      <c r="E73" s="5"/>
      <c r="F73" s="5"/>
      <c r="I73" s="6"/>
      <c r="J73" s="2"/>
    </row>
    <row r="74" spans="2:10" s="3" customFormat="1">
      <c r="B74" s="5"/>
      <c r="C74" s="5"/>
      <c r="D74" s="5"/>
      <c r="E74" s="5"/>
      <c r="F74" s="5"/>
      <c r="I74" s="6"/>
      <c r="J74" s="2"/>
    </row>
    <row r="75" spans="2:10" s="3" customFormat="1">
      <c r="B75" s="5"/>
      <c r="C75" s="5"/>
      <c r="D75" s="5"/>
      <c r="E75" s="5"/>
      <c r="F75" s="5"/>
      <c r="I75" s="6"/>
      <c r="J75" s="2"/>
    </row>
    <row r="76" spans="2:10" s="3" customFormat="1">
      <c r="B76" s="5"/>
      <c r="C76" s="5"/>
      <c r="D76" s="5"/>
      <c r="E76" s="5"/>
      <c r="F76" s="5"/>
      <c r="I76" s="6"/>
      <c r="J76" s="2"/>
    </row>
    <row r="77" spans="2:10" s="3" customFormat="1">
      <c r="B77" s="5"/>
      <c r="C77" s="5"/>
      <c r="D77" s="5"/>
      <c r="E77" s="5"/>
      <c r="F77" s="5"/>
      <c r="I77" s="6"/>
      <c r="J77" s="2"/>
    </row>
    <row r="78" spans="2:10" s="3" customFormat="1">
      <c r="B78" s="5"/>
      <c r="C78" s="5"/>
      <c r="D78" s="5"/>
      <c r="E78" s="5"/>
      <c r="F78" s="5"/>
      <c r="I78" s="6"/>
      <c r="J78" s="2"/>
    </row>
    <row r="79" spans="2:10" s="3" customFormat="1">
      <c r="B79" s="5"/>
      <c r="C79" s="5"/>
      <c r="D79" s="5"/>
      <c r="E79" s="5"/>
      <c r="F79" s="5"/>
      <c r="I79" s="6"/>
      <c r="J79" s="2"/>
    </row>
    <row r="80" spans="2:10" s="3" customFormat="1">
      <c r="B80" s="5"/>
      <c r="C80" s="5"/>
      <c r="D80" s="5"/>
      <c r="E80" s="5"/>
      <c r="F80" s="5"/>
      <c r="I80" s="6"/>
      <c r="J80" s="2"/>
    </row>
    <row r="81" spans="2:10" s="3" customFormat="1">
      <c r="B81" s="5"/>
      <c r="C81" s="5"/>
      <c r="D81" s="5"/>
      <c r="E81" s="5"/>
      <c r="F81" s="5"/>
      <c r="I81" s="6"/>
      <c r="J81" s="2"/>
    </row>
    <row r="82" spans="2:10" s="3" customFormat="1">
      <c r="B82" s="5"/>
      <c r="C82" s="5"/>
      <c r="D82" s="5"/>
      <c r="E82" s="5"/>
      <c r="F82" s="5"/>
      <c r="I82" s="6"/>
      <c r="J82" s="2"/>
    </row>
    <row r="83" spans="2:10" s="3" customFormat="1">
      <c r="B83" s="5"/>
      <c r="C83" s="5"/>
      <c r="D83" s="5"/>
      <c r="E83" s="5"/>
      <c r="F83" s="5"/>
      <c r="I83" s="6"/>
      <c r="J83" s="2"/>
    </row>
    <row r="84" spans="2:10" s="3" customFormat="1">
      <c r="B84" s="5"/>
      <c r="C84" s="5"/>
      <c r="D84" s="5"/>
      <c r="E84" s="5"/>
      <c r="F84" s="5"/>
      <c r="I84" s="6"/>
      <c r="J84" s="2"/>
    </row>
    <row r="85" spans="2:10" s="5" customFormat="1">
      <c r="G85" s="3"/>
      <c r="H85" s="3"/>
      <c r="I85" s="6"/>
      <c r="J85" s="2"/>
    </row>
    <row r="86" spans="2:10" s="5" customFormat="1">
      <c r="G86" s="3"/>
      <c r="H86" s="3"/>
      <c r="I86" s="6"/>
      <c r="J86" s="2"/>
    </row>
    <row r="87" spans="2:10" s="5" customFormat="1">
      <c r="G87" s="3"/>
      <c r="H87" s="3"/>
      <c r="I87" s="6"/>
      <c r="J87" s="2"/>
    </row>
    <row r="88" spans="2:10" s="5" customFormat="1">
      <c r="G88" s="3"/>
      <c r="H88" s="3"/>
      <c r="I88" s="6"/>
      <c r="J88" s="2"/>
    </row>
    <row r="89" spans="2:10" s="5" customFormat="1">
      <c r="G89" s="3"/>
      <c r="H89" s="3"/>
      <c r="I89" s="6"/>
      <c r="J89" s="2"/>
    </row>
    <row r="90" spans="2:10" s="5" customFormat="1">
      <c r="G90" s="3"/>
      <c r="H90" s="3"/>
      <c r="I90" s="6"/>
      <c r="J90" s="2"/>
    </row>
    <row r="91" spans="2:10" s="5" customFormat="1">
      <c r="G91" s="3"/>
      <c r="H91" s="3"/>
      <c r="I91" s="6"/>
      <c r="J91" s="2"/>
    </row>
    <row r="92" spans="2:10" s="5" customFormat="1">
      <c r="G92" s="3"/>
      <c r="H92" s="3"/>
      <c r="I92" s="6"/>
      <c r="J92" s="2"/>
    </row>
    <row r="93" spans="2:10" s="5" customFormat="1">
      <c r="G93" s="3"/>
      <c r="H93" s="3"/>
      <c r="I93" s="6"/>
      <c r="J93" s="2"/>
    </row>
    <row r="94" spans="2:10" s="5" customFormat="1">
      <c r="G94" s="3"/>
      <c r="H94" s="3"/>
      <c r="I94" s="6"/>
      <c r="J94" s="2"/>
    </row>
    <row r="95" spans="2:10" s="5" customFormat="1">
      <c r="G95" s="3"/>
      <c r="H95" s="3"/>
      <c r="I95" s="6"/>
      <c r="J95" s="2"/>
    </row>
    <row r="96" spans="2:10" s="5" customFormat="1">
      <c r="G96" s="3"/>
      <c r="H96" s="3"/>
      <c r="I96" s="6"/>
      <c r="J96" s="2"/>
    </row>
    <row r="97" spans="7:10" s="5" customFormat="1">
      <c r="G97" s="3"/>
      <c r="H97" s="3"/>
      <c r="I97" s="6"/>
      <c r="J97" s="2"/>
    </row>
    <row r="98" spans="7:10" s="5" customFormat="1">
      <c r="G98" s="3"/>
      <c r="H98" s="3"/>
      <c r="I98" s="6"/>
      <c r="J98" s="2"/>
    </row>
    <row r="99" spans="7:10" s="5" customFormat="1">
      <c r="G99" s="3"/>
      <c r="H99" s="3"/>
      <c r="I99" s="6"/>
      <c r="J99" s="2"/>
    </row>
    <row r="100" spans="7:10" s="5" customFormat="1">
      <c r="G100" s="3"/>
      <c r="H100" s="3"/>
      <c r="I100" s="6"/>
      <c r="J100" s="2"/>
    </row>
    <row r="101" spans="7:10" s="5" customFormat="1">
      <c r="G101" s="3"/>
      <c r="H101" s="3"/>
      <c r="I101" s="6"/>
      <c r="J101" s="2"/>
    </row>
    <row r="102" spans="7:10" s="5" customFormat="1">
      <c r="G102" s="3"/>
      <c r="H102" s="3"/>
      <c r="I102" s="6"/>
      <c r="J102" s="2"/>
    </row>
    <row r="103" spans="7:10" s="5" customFormat="1">
      <c r="G103" s="3"/>
      <c r="H103" s="3"/>
      <c r="I103" s="6"/>
      <c r="J103" s="2"/>
    </row>
    <row r="104" spans="7:10" s="5" customFormat="1">
      <c r="G104" s="3"/>
      <c r="H104" s="3"/>
      <c r="I104" s="6"/>
      <c r="J104" s="2"/>
    </row>
    <row r="105" spans="7:10" s="5" customFormat="1">
      <c r="G105" s="3"/>
      <c r="H105" s="3"/>
      <c r="I105" s="6"/>
      <c r="J105" s="2"/>
    </row>
    <row r="106" spans="7:10" s="5" customFormat="1">
      <c r="G106" s="3"/>
      <c r="H106" s="3"/>
      <c r="I106" s="6"/>
      <c r="J106" s="2"/>
    </row>
    <row r="107" spans="7:10" s="5" customFormat="1">
      <c r="G107" s="3"/>
      <c r="H107" s="3"/>
      <c r="I107" s="6"/>
      <c r="J107" s="2"/>
    </row>
    <row r="225" spans="2:10" s="5" customFormat="1">
      <c r="B225" s="7"/>
      <c r="G225" s="3"/>
      <c r="H225" s="3"/>
      <c r="I225" s="6"/>
      <c r="J225" s="2"/>
    </row>
    <row r="451" spans="2:10" s="3" customFormat="1">
      <c r="B451" s="5"/>
      <c r="C451" s="5"/>
      <c r="D451" s="5"/>
      <c r="E451" s="5"/>
      <c r="F451" s="5"/>
      <c r="I451" s="6"/>
      <c r="J451" s="2"/>
    </row>
    <row r="457" spans="2:10">
      <c r="D457" s="7"/>
      <c r="E457" s="7"/>
      <c r="F457" s="7"/>
    </row>
  </sheetData>
  <mergeCells count="17">
    <mergeCell ref="C44:C46"/>
    <mergeCell ref="B44:B46"/>
    <mergeCell ref="B47:B49"/>
    <mergeCell ref="C47:C49"/>
    <mergeCell ref="C21:C25"/>
    <mergeCell ref="C26:C29"/>
    <mergeCell ref="C30:C35"/>
    <mergeCell ref="B21:B35"/>
    <mergeCell ref="C36:C43"/>
    <mergeCell ref="B36:B43"/>
    <mergeCell ref="B20:D20"/>
    <mergeCell ref="B2:I2"/>
    <mergeCell ref="B5:D5"/>
    <mergeCell ref="B14:B15"/>
    <mergeCell ref="C14:C15"/>
    <mergeCell ref="C6:C12"/>
    <mergeCell ref="B6:B12"/>
  </mergeCells>
  <phoneticPr fontId="9" type="noConversion"/>
  <pageMargins left="0.35433070866141736" right="0.19685039370078741" top="0.86614173228346458" bottom="0.19685039370078741" header="0.35433070866141736" footer="1.7716535433070868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N35"/>
  <sheetViews>
    <sheetView tabSelected="1" zoomScaleNormal="100" zoomScaleSheetLayoutView="75" workbookViewId="0">
      <selection activeCell="C15" sqref="C15"/>
    </sheetView>
  </sheetViews>
  <sheetFormatPr defaultColWidth="9" defaultRowHeight="16.5"/>
  <cols>
    <col min="1" max="1" width="2.375" customWidth="1"/>
    <col min="2" max="2" width="5.75" style="1" customWidth="1"/>
    <col min="3" max="3" width="10.875" style="1" customWidth="1"/>
    <col min="4" max="4" width="11.75" style="1" customWidth="1"/>
    <col min="5" max="5" width="15.125" style="1" customWidth="1"/>
    <col min="6" max="6" width="14" style="1" customWidth="1"/>
    <col min="7" max="7" width="13.25" style="1" customWidth="1"/>
    <col min="8" max="8" width="14.375" style="1" customWidth="1"/>
    <col min="9" max="10" width="16" style="1" customWidth="1"/>
    <col min="14" max="14" width="12.125" bestFit="1" customWidth="1"/>
  </cols>
  <sheetData>
    <row r="1" spans="2:14" ht="10.5" customHeight="1" thickBot="1"/>
    <row r="2" spans="2:14" ht="46.5" customHeight="1">
      <c r="B2" s="114" t="s">
        <v>87</v>
      </c>
      <c r="C2" s="115"/>
      <c r="D2" s="115"/>
      <c r="E2" s="115"/>
      <c r="F2" s="115"/>
      <c r="G2" s="115"/>
      <c r="H2" s="115"/>
      <c r="I2" s="115"/>
      <c r="J2" s="116" t="s">
        <v>1</v>
      </c>
    </row>
    <row r="3" spans="2:14">
      <c r="B3" s="117" t="s">
        <v>33</v>
      </c>
      <c r="C3" s="118" t="s">
        <v>29</v>
      </c>
      <c r="D3" s="118" t="s">
        <v>18</v>
      </c>
      <c r="E3" s="118" t="s">
        <v>18</v>
      </c>
      <c r="F3" s="118" t="s">
        <v>18</v>
      </c>
      <c r="G3" s="118" t="s">
        <v>17</v>
      </c>
      <c r="H3" s="118"/>
      <c r="I3" s="118"/>
      <c r="J3" s="119"/>
    </row>
    <row r="4" spans="2:14">
      <c r="B4" s="117"/>
      <c r="C4" s="41" t="s">
        <v>18</v>
      </c>
      <c r="D4" s="41" t="s">
        <v>22</v>
      </c>
      <c r="E4" s="41" t="s">
        <v>30</v>
      </c>
      <c r="F4" s="41" t="s">
        <v>34</v>
      </c>
      <c r="G4" s="41" t="s">
        <v>18</v>
      </c>
      <c r="H4" s="41" t="s">
        <v>22</v>
      </c>
      <c r="I4" s="41" t="s">
        <v>30</v>
      </c>
      <c r="J4" s="43" t="s">
        <v>34</v>
      </c>
    </row>
    <row r="5" spans="2:14">
      <c r="B5" s="30">
        <v>1</v>
      </c>
      <c r="C5" s="57" t="s">
        <v>90</v>
      </c>
      <c r="D5" s="57" t="s">
        <v>90</v>
      </c>
      <c r="E5" s="90">
        <v>131218000</v>
      </c>
      <c r="F5" s="90">
        <v>131444020</v>
      </c>
      <c r="G5" s="57" t="s">
        <v>31</v>
      </c>
      <c r="H5" s="57" t="s">
        <v>20</v>
      </c>
      <c r="I5" s="11">
        <v>42885320</v>
      </c>
      <c r="J5" s="31">
        <v>42885320</v>
      </c>
    </row>
    <row r="6" spans="2:14">
      <c r="B6" s="30">
        <v>2</v>
      </c>
      <c r="C6" s="93" t="s">
        <v>91</v>
      </c>
      <c r="D6" s="93" t="s">
        <v>91</v>
      </c>
      <c r="E6" s="89">
        <v>0</v>
      </c>
      <c r="F6" s="89">
        <v>0</v>
      </c>
      <c r="G6" s="57" t="s">
        <v>31</v>
      </c>
      <c r="H6" s="57" t="s">
        <v>6</v>
      </c>
      <c r="I6" s="12">
        <v>12200000</v>
      </c>
      <c r="J6" s="32">
        <v>12061780</v>
      </c>
    </row>
    <row r="7" spans="2:14">
      <c r="B7" s="30">
        <v>3</v>
      </c>
      <c r="C7" s="57" t="s">
        <v>15</v>
      </c>
      <c r="D7" s="57" t="s">
        <v>15</v>
      </c>
      <c r="E7" s="90">
        <v>42637968</v>
      </c>
      <c r="F7" s="90">
        <v>42637968</v>
      </c>
      <c r="G7" s="57" t="s">
        <v>31</v>
      </c>
      <c r="H7" s="57" t="s">
        <v>21</v>
      </c>
      <c r="I7" s="11">
        <v>20000000</v>
      </c>
      <c r="J7" s="31">
        <v>17985905</v>
      </c>
      <c r="N7" s="52"/>
    </row>
    <row r="8" spans="2:14">
      <c r="B8" s="30">
        <v>4</v>
      </c>
      <c r="C8" s="57" t="s">
        <v>26</v>
      </c>
      <c r="D8" s="57" t="s">
        <v>26</v>
      </c>
      <c r="E8" s="90">
        <v>710032</v>
      </c>
      <c r="F8" s="90">
        <v>1010139</v>
      </c>
      <c r="G8" s="57" t="s">
        <v>3</v>
      </c>
      <c r="H8" s="57" t="s">
        <v>19</v>
      </c>
      <c r="I8" s="12">
        <v>37000000</v>
      </c>
      <c r="J8" s="32">
        <v>36371240</v>
      </c>
    </row>
    <row r="9" spans="2:14">
      <c r="B9" s="30">
        <v>5</v>
      </c>
      <c r="C9" s="57" t="s">
        <v>27</v>
      </c>
      <c r="D9" s="57" t="s">
        <v>27</v>
      </c>
      <c r="E9" s="90">
        <v>0</v>
      </c>
      <c r="F9" s="90">
        <v>0</v>
      </c>
      <c r="G9" s="57" t="s">
        <v>28</v>
      </c>
      <c r="H9" s="57" t="s">
        <v>28</v>
      </c>
      <c r="I9" s="11">
        <v>27800000</v>
      </c>
      <c r="J9" s="31">
        <v>26118755</v>
      </c>
      <c r="N9" s="48"/>
    </row>
    <row r="10" spans="2:14">
      <c r="B10" s="30"/>
      <c r="C10" s="57"/>
      <c r="D10" s="57"/>
      <c r="E10" s="90"/>
      <c r="F10" s="90"/>
      <c r="G10" s="57" t="s">
        <v>9</v>
      </c>
      <c r="H10" s="57" t="s">
        <v>5</v>
      </c>
      <c r="I10" s="90">
        <v>0</v>
      </c>
      <c r="J10" s="94">
        <v>0</v>
      </c>
    </row>
    <row r="11" spans="2:14">
      <c r="B11" s="30"/>
      <c r="C11" s="28"/>
      <c r="D11" s="28"/>
      <c r="E11" s="28"/>
      <c r="F11" s="28"/>
      <c r="G11" s="57" t="s">
        <v>35</v>
      </c>
      <c r="H11" s="57" t="s">
        <v>35</v>
      </c>
      <c r="I11" s="90">
        <v>200000</v>
      </c>
      <c r="J11" s="94">
        <v>150000</v>
      </c>
    </row>
    <row r="12" spans="2:14">
      <c r="B12" s="30"/>
      <c r="C12" s="57"/>
      <c r="D12" s="57"/>
      <c r="E12" s="90"/>
      <c r="F12" s="90"/>
      <c r="G12" s="57" t="s">
        <v>36</v>
      </c>
      <c r="H12" s="57" t="s">
        <v>37</v>
      </c>
      <c r="I12" s="90">
        <v>0</v>
      </c>
      <c r="J12" s="94">
        <v>0</v>
      </c>
    </row>
    <row r="13" spans="2:14" s="1" customFormat="1">
      <c r="B13" s="30"/>
      <c r="C13" s="57"/>
      <c r="D13" s="57"/>
      <c r="E13" s="89"/>
      <c r="F13" s="89"/>
      <c r="G13" s="57" t="s">
        <v>38</v>
      </c>
      <c r="H13" s="57" t="s">
        <v>39</v>
      </c>
      <c r="I13" s="12">
        <v>34480680</v>
      </c>
      <c r="J13" s="32">
        <v>39519127</v>
      </c>
      <c r="N13" s="48"/>
    </row>
    <row r="14" spans="2:14" ht="17.25" thickBot="1">
      <c r="B14" s="104" t="s">
        <v>4</v>
      </c>
      <c r="C14" s="105"/>
      <c r="D14" s="105"/>
      <c r="E14" s="92">
        <f>SUM(E5:E13)</f>
        <v>174566000</v>
      </c>
      <c r="F14" s="92">
        <f>SUM(F5:F13)</f>
        <v>175092127</v>
      </c>
      <c r="G14" s="105" t="s">
        <v>7</v>
      </c>
      <c r="H14" s="105"/>
      <c r="I14" s="34">
        <f>SUM(I5:I13)</f>
        <v>174566000</v>
      </c>
      <c r="J14" s="35">
        <f>SUM(J5:J13)</f>
        <v>175092127</v>
      </c>
    </row>
    <row r="15" spans="2:14">
      <c r="B15" s="36"/>
      <c r="C15" s="36"/>
      <c r="D15" s="36"/>
      <c r="E15" s="37"/>
      <c r="F15" s="38"/>
      <c r="G15" s="36"/>
      <c r="H15" s="36"/>
      <c r="I15" s="39"/>
      <c r="J15" s="50" t="s">
        <v>89</v>
      </c>
    </row>
    <row r="16" spans="2:14" ht="8.25" customHeight="1"/>
    <row r="17" spans="2:10" ht="42" customHeight="1">
      <c r="B17" s="111" t="s">
        <v>88</v>
      </c>
      <c r="C17" s="112"/>
      <c r="D17" s="112"/>
      <c r="E17" s="112"/>
      <c r="F17" s="112"/>
      <c r="G17" s="112"/>
      <c r="H17" s="113"/>
      <c r="J17" s="48"/>
    </row>
    <row r="18" spans="2:10" ht="18.75" customHeight="1">
      <c r="B18" s="106" t="s">
        <v>33</v>
      </c>
      <c r="C18" s="108"/>
      <c r="D18" s="109"/>
      <c r="E18" s="110"/>
      <c r="F18" s="28"/>
      <c r="G18" s="28"/>
      <c r="H18" s="42"/>
    </row>
    <row r="19" spans="2:10">
      <c r="B19" s="107"/>
      <c r="C19" s="41" t="s">
        <v>18</v>
      </c>
      <c r="D19" s="41" t="s">
        <v>22</v>
      </c>
      <c r="E19" s="41" t="s">
        <v>30</v>
      </c>
      <c r="F19" s="41" t="s">
        <v>18</v>
      </c>
      <c r="G19" s="41" t="s">
        <v>22</v>
      </c>
      <c r="H19" s="43" t="s">
        <v>30</v>
      </c>
    </row>
    <row r="20" spans="2:10">
      <c r="B20" s="30">
        <v>1</v>
      </c>
      <c r="C20" s="57" t="s">
        <v>90</v>
      </c>
      <c r="D20" s="57" t="s">
        <v>90</v>
      </c>
      <c r="E20" s="11">
        <v>99300000</v>
      </c>
      <c r="F20" s="56" t="s">
        <v>31</v>
      </c>
      <c r="G20" s="56" t="s">
        <v>20</v>
      </c>
      <c r="H20" s="31">
        <v>44027600</v>
      </c>
    </row>
    <row r="21" spans="2:10">
      <c r="B21" s="30">
        <v>2</v>
      </c>
      <c r="C21" s="93" t="s">
        <v>91</v>
      </c>
      <c r="D21" s="93" t="s">
        <v>91</v>
      </c>
      <c r="E21" s="12">
        <v>1300000</v>
      </c>
      <c r="F21" s="56" t="s">
        <v>31</v>
      </c>
      <c r="G21" s="56" t="s">
        <v>6</v>
      </c>
      <c r="H21" s="32">
        <v>12200000</v>
      </c>
    </row>
    <row r="22" spans="2:10">
      <c r="B22" s="30">
        <v>3</v>
      </c>
      <c r="C22" s="57" t="s">
        <v>15</v>
      </c>
      <c r="D22" s="57" t="s">
        <v>15</v>
      </c>
      <c r="E22" s="12">
        <v>39519127</v>
      </c>
      <c r="F22" s="56" t="s">
        <v>31</v>
      </c>
      <c r="G22" s="56" t="s">
        <v>21</v>
      </c>
      <c r="H22" s="31">
        <v>22100000</v>
      </c>
    </row>
    <row r="23" spans="2:10">
      <c r="B23" s="30">
        <v>4</v>
      </c>
      <c r="C23" s="57" t="s">
        <v>26</v>
      </c>
      <c r="D23" s="57" t="s">
        <v>26</v>
      </c>
      <c r="E23" s="12">
        <v>716229</v>
      </c>
      <c r="F23" s="56" t="s">
        <v>3</v>
      </c>
      <c r="G23" s="56" t="s">
        <v>19</v>
      </c>
      <c r="H23" s="32">
        <v>2000000</v>
      </c>
    </row>
    <row r="24" spans="2:10">
      <c r="B24" s="30">
        <v>5</v>
      </c>
      <c r="C24" s="57" t="s">
        <v>27</v>
      </c>
      <c r="D24" s="57" t="s">
        <v>27</v>
      </c>
      <c r="E24" s="88">
        <v>0</v>
      </c>
      <c r="F24" s="56" t="s">
        <v>28</v>
      </c>
      <c r="G24" s="56" t="s">
        <v>28</v>
      </c>
      <c r="H24" s="31">
        <f>3400000+2100000+7000000+4000000+1100000+8000000</f>
        <v>25600000</v>
      </c>
    </row>
    <row r="25" spans="2:10">
      <c r="B25" s="30"/>
      <c r="C25" s="56"/>
      <c r="D25" s="56"/>
      <c r="E25" s="11"/>
      <c r="F25" s="56" t="s">
        <v>9</v>
      </c>
      <c r="G25" s="56" t="s">
        <v>5</v>
      </c>
      <c r="H25" s="32">
        <v>0</v>
      </c>
    </row>
    <row r="26" spans="2:10">
      <c r="B26" s="30"/>
      <c r="C26" s="56"/>
      <c r="D26" s="56"/>
      <c r="E26" s="12"/>
      <c r="F26" s="56" t="s">
        <v>40</v>
      </c>
      <c r="G26" s="56" t="s">
        <v>40</v>
      </c>
      <c r="H26" s="32">
        <v>200000</v>
      </c>
    </row>
    <row r="27" spans="2:10">
      <c r="B27" s="30"/>
      <c r="C27" s="56"/>
      <c r="D27" s="56"/>
      <c r="E27" s="12"/>
      <c r="F27" s="56" t="s">
        <v>16</v>
      </c>
      <c r="G27" s="56" t="s">
        <v>16</v>
      </c>
      <c r="H27" s="32">
        <v>34707567</v>
      </c>
    </row>
    <row r="28" spans="2:10">
      <c r="B28" s="30"/>
      <c r="C28" s="56"/>
      <c r="D28" s="29"/>
      <c r="E28" s="29"/>
      <c r="F28" s="56"/>
      <c r="G28" s="56"/>
      <c r="H28" s="49"/>
    </row>
    <row r="29" spans="2:10">
      <c r="B29" s="104" t="s">
        <v>4</v>
      </c>
      <c r="C29" s="105"/>
      <c r="D29" s="105"/>
      <c r="E29" s="33">
        <f>SUM(E20:E28)</f>
        <v>140835356</v>
      </c>
      <c r="F29" s="105" t="s">
        <v>7</v>
      </c>
      <c r="G29" s="105"/>
      <c r="H29" s="35">
        <f>SUM(H20:H28)</f>
        <v>140835167</v>
      </c>
    </row>
    <row r="30" spans="2:10">
      <c r="G30" s="103" t="s">
        <v>89</v>
      </c>
      <c r="H30" s="103"/>
      <c r="J30" s="40"/>
    </row>
    <row r="33" spans="8:9">
      <c r="H33" s="48"/>
    </row>
    <row r="35" spans="8:9">
      <c r="I35" s="48"/>
    </row>
  </sheetData>
  <mergeCells count="12">
    <mergeCell ref="B17:H17"/>
    <mergeCell ref="B2:J2"/>
    <mergeCell ref="B3:B4"/>
    <mergeCell ref="G3:J3"/>
    <mergeCell ref="C3:F3"/>
    <mergeCell ref="B14:D14"/>
    <mergeCell ref="G14:H14"/>
    <mergeCell ref="G30:H30"/>
    <mergeCell ref="B29:D29"/>
    <mergeCell ref="F29:G29"/>
    <mergeCell ref="B18:B19"/>
    <mergeCell ref="C18:E18"/>
  </mergeCells>
  <phoneticPr fontId="9" type="noConversion"/>
  <pageMargins left="0.31986111402511597" right="0.37986111640930176" top="0.75" bottom="0.75" header="0.30000001192092896" footer="0.30000001192092896"/>
  <pageSetup paperSize="9" scale="8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zoomScaleNormal="100" zoomScaleSheetLayoutView="75" workbookViewId="0"/>
  </sheetViews>
  <sheetFormatPr defaultColWidth="9" defaultRowHeight="16.5"/>
  <sheetData/>
  <phoneticPr fontId="9" type="noConversion"/>
  <pageMargins left="0.69972223043441772" right="0.69972223043441772" top="0.75" bottom="0.75" header="0.30000001192092896" footer="0.30000001192092896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300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2024년 결산</vt:lpstr>
      <vt:lpstr>밀알보 결산보고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서수연</dc:creator>
  <cp:lastModifiedBy>법인회계</cp:lastModifiedBy>
  <cp:revision>26</cp:revision>
  <cp:lastPrinted>2025-03-12T02:24:28Z</cp:lastPrinted>
  <dcterms:created xsi:type="dcterms:W3CDTF">2016-01-26T05:10:06Z</dcterms:created>
  <dcterms:modified xsi:type="dcterms:W3CDTF">2025-03-18T08:42:51Z</dcterms:modified>
  <cp:version>1100.0100.01</cp:version>
</cp:coreProperties>
</file>